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1"/>
  <workbookPr filterPrivacy="1" showInkAnnotation="0"/>
  <xr:revisionPtr revIDLastSave="0" documentId="8_{5D1C0B8C-3EDB-4907-92CD-DE556810D77C}" xr6:coauthVersionLast="47" xr6:coauthVersionMax="47" xr10:uidLastSave="{00000000-0000-0000-0000-000000000000}"/>
  <bookViews>
    <workbookView xWindow="0" yWindow="0" windowWidth="12000" windowHeight="7770" tabRatio="670" xr2:uid="{00000000-000D-0000-FFFF-FFFF00000000}"/>
  </bookViews>
  <sheets>
    <sheet name="申込書 Ｓ" sheetId="34" r:id="rId1"/>
    <sheet name="リスト" sheetId="44" state="hidden" r:id="rId2"/>
    <sheet name="申込書　W" sheetId="45" r:id="rId3"/>
  </sheets>
  <externalReferences>
    <externalReference r:id="rId4"/>
    <externalReference r:id="rId5"/>
  </externalReferences>
  <definedNames>
    <definedName name="_xlnm.Print_Area" localSheetId="0">'申込書 Ｓ'!$A$1:$M$39</definedName>
    <definedName name="_xlnm.Print_Area" localSheetId="2">'申込書　W'!$A$1:$K$31</definedName>
    <definedName name="氏名" localSheetId="2">[2]受付一覧!#REF!</definedName>
    <definedName name="氏名">[2]受付一覧!#REF!</definedName>
    <definedName name="単女">[1]辞書!$B$11:$J$225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34" l="1"/>
  <c r="C10" i="34" s="1"/>
  <c r="C31" i="45"/>
  <c r="B31" i="45"/>
  <c r="C30" i="45"/>
  <c r="B30" i="45"/>
  <c r="C29" i="45"/>
  <c r="B29" i="45"/>
  <c r="C28" i="45"/>
  <c r="B28" i="45"/>
  <c r="C27" i="45"/>
  <c r="B27" i="45"/>
  <c r="C26" i="45"/>
  <c r="B26" i="45"/>
  <c r="C25" i="45"/>
  <c r="B25" i="45"/>
  <c r="C24" i="45"/>
  <c r="B24" i="45"/>
  <c r="C23" i="45"/>
  <c r="B23" i="45"/>
  <c r="C22" i="45"/>
  <c r="B22" i="45"/>
  <c r="C21" i="45"/>
  <c r="B21" i="45"/>
  <c r="C20" i="45"/>
  <c r="B20" i="45"/>
  <c r="C19" i="45"/>
  <c r="B19" i="45"/>
  <c r="C18" i="45"/>
  <c r="B18" i="45"/>
  <c r="C17" i="45"/>
  <c r="B17" i="45"/>
  <c r="C16" i="45"/>
  <c r="B16" i="45"/>
  <c r="C15" i="45"/>
  <c r="B15" i="45"/>
  <c r="C14" i="45"/>
  <c r="B14" i="45"/>
  <c r="C13" i="45"/>
  <c r="B13" i="45"/>
  <c r="C12" i="45"/>
  <c r="B12" i="45"/>
  <c r="I8" i="45"/>
  <c r="F8" i="45"/>
  <c r="B39" i="34"/>
  <c r="C39" i="34" s="1"/>
  <c r="B38" i="34"/>
  <c r="C38" i="34" s="1"/>
  <c r="B37" i="34"/>
  <c r="C37" i="34" s="1"/>
  <c r="B36" i="34"/>
  <c r="C36" i="34" s="1"/>
  <c r="B35" i="34"/>
  <c r="C35" i="34" s="1"/>
  <c r="B34" i="34"/>
  <c r="C34" i="34" s="1"/>
  <c r="B33" i="34"/>
  <c r="C33" i="34" s="1"/>
  <c r="B32" i="34"/>
  <c r="C32" i="34" s="1"/>
  <c r="B31" i="34"/>
  <c r="C31" i="34" s="1"/>
  <c r="B30" i="34"/>
  <c r="C30" i="34" s="1"/>
  <c r="B29" i="34"/>
  <c r="C29" i="34" s="1"/>
  <c r="B28" i="34"/>
  <c r="C28" i="34" s="1"/>
  <c r="B27" i="34"/>
  <c r="C27" i="34" s="1"/>
  <c r="B26" i="34"/>
  <c r="C26" i="34" s="1"/>
  <c r="B25" i="34"/>
  <c r="C25" i="34" s="1"/>
  <c r="B24" i="34"/>
  <c r="C24" i="34" s="1"/>
  <c r="B23" i="34"/>
  <c r="C23" i="34" s="1"/>
  <c r="B22" i="34"/>
  <c r="C22" i="34" s="1"/>
  <c r="B21" i="34"/>
  <c r="C21" i="34" s="1"/>
  <c r="B20" i="34"/>
  <c r="C20" i="34" s="1"/>
  <c r="B19" i="34"/>
  <c r="C19" i="34" s="1"/>
  <c r="L18" i="34"/>
  <c r="B18" i="34"/>
  <c r="C18" i="34" s="1"/>
  <c r="L17" i="34"/>
  <c r="B17" i="34"/>
  <c r="C17" i="34" s="1"/>
  <c r="B16" i="34"/>
  <c r="C16" i="34" s="1"/>
  <c r="B15" i="34"/>
  <c r="C15" i="34" s="1"/>
  <c r="B14" i="34"/>
  <c r="C14" i="34" s="1"/>
  <c r="B13" i="34"/>
  <c r="C13" i="34" s="1"/>
  <c r="B12" i="34"/>
  <c r="C12" i="34" s="1"/>
  <c r="B11" i="34"/>
  <c r="K6" i="34"/>
  <c r="C11" i="34" l="1"/>
  <c r="L14" i="34"/>
  <c r="K14" i="34"/>
  <c r="L11" i="34"/>
  <c r="K11" i="34"/>
</calcChain>
</file>

<file path=xl/sharedStrings.xml><?xml version="1.0" encoding="utf-8"?>
<sst xmlns="http://schemas.openxmlformats.org/spreadsheetml/2006/main" count="164" uniqueCount="53">
  <si>
    <t>第５６回　富士市スポーツ祭卓球選手権大会　申込書（シングルス）</t>
    <rPh sb="5" eb="8">
      <t>フジシ</t>
    </rPh>
    <rPh sb="12" eb="13">
      <t>サイ</t>
    </rPh>
    <rPh sb="13" eb="15">
      <t>タッキュウ</t>
    </rPh>
    <rPh sb="15" eb="18">
      <t>センシュケン</t>
    </rPh>
    <rPh sb="18" eb="20">
      <t>タイカイ</t>
    </rPh>
    <rPh sb="21" eb="24">
      <t>モウシコミショ</t>
    </rPh>
    <phoneticPr fontId="3"/>
  </si>
  <si>
    <t>申込み団体名</t>
    <rPh sb="0" eb="2">
      <t>モウシコミ</t>
    </rPh>
    <phoneticPr fontId="8"/>
  </si>
  <si>
    <t>申込責任者</t>
    <rPh sb="0" eb="2">
      <t>モウシコ</t>
    </rPh>
    <rPh sb="2" eb="5">
      <t>セキニンシャ</t>
    </rPh>
    <phoneticPr fontId="3"/>
  </si>
  <si>
    <t xml:space="preserve">参加料　合計金額 </t>
    <rPh sb="4" eb="6">
      <t>ゴウケイ</t>
    </rPh>
    <rPh sb="6" eb="8">
      <t>キンガク</t>
    </rPh>
    <phoneticPr fontId="3"/>
  </si>
  <si>
    <t xml:space="preserve">連絡先  </t>
    <rPh sb="0" eb="1">
      <t>レン</t>
    </rPh>
    <rPh sb="1" eb="2">
      <t>ラク</t>
    </rPh>
    <rPh sb="2" eb="3">
      <t>サキ</t>
    </rPh>
    <phoneticPr fontId="3"/>
  </si>
  <si>
    <t>No</t>
    <phoneticPr fontId="8"/>
  </si>
  <si>
    <t>種目</t>
    <phoneticPr fontId="8"/>
  </si>
  <si>
    <t>性別</t>
    <phoneticPr fontId="8"/>
  </si>
  <si>
    <t>選手名</t>
    <rPh sb="0" eb="3">
      <t>センシュメイ</t>
    </rPh>
    <phoneticPr fontId="8"/>
  </si>
  <si>
    <t>・シングルス</t>
    <phoneticPr fontId="3"/>
  </si>
  <si>
    <t>名称（自動表示）</t>
    <rPh sb="0" eb="2">
      <t>メイショウ</t>
    </rPh>
    <phoneticPr fontId="8"/>
  </si>
  <si>
    <t>年齢</t>
  </si>
  <si>
    <t>氏名</t>
    <phoneticPr fontId="8"/>
  </si>
  <si>
    <t>所属</t>
    <phoneticPr fontId="8"/>
  </si>
  <si>
    <t>参加人数</t>
  </si>
  <si>
    <t>小学生</t>
    <rPh sb="0" eb="3">
      <t>ショウガクセイ</t>
    </rPh>
    <phoneticPr fontId="8"/>
  </si>
  <si>
    <t>大人</t>
    <rPh sb="0" eb="2">
      <t>オトナ</t>
    </rPh>
    <phoneticPr fontId="8"/>
  </si>
  <si>
    <t>参加料</t>
    <rPh sb="0" eb="3">
      <t>サンカリョウ</t>
    </rPh>
    <phoneticPr fontId="8"/>
  </si>
  <si>
    <t>ダブルス</t>
    <phoneticPr fontId="8"/>
  </si>
  <si>
    <t>参加数</t>
    <rPh sb="2" eb="3">
      <t>スウ</t>
    </rPh>
    <phoneticPr fontId="3"/>
  </si>
  <si>
    <t>参加料</t>
    <phoneticPr fontId="3"/>
  </si>
  <si>
    <t>ＰＣ入力時の注意点</t>
    <rPh sb="2" eb="4">
      <t>ニュウリョク</t>
    </rPh>
    <rPh sb="4" eb="5">
      <t>ジ</t>
    </rPh>
    <rPh sb="6" eb="9">
      <t>チュウイテン</t>
    </rPh>
    <phoneticPr fontId="8"/>
  </si>
  <si>
    <t>・太枠内(青色）に入力して
　ください。</t>
    <rPh sb="5" eb="7">
      <t>アオイロ</t>
    </rPh>
    <rPh sb="9" eb="11">
      <t>ニュウリョク</t>
    </rPh>
    <phoneticPr fontId="8"/>
  </si>
  <si>
    <t>・性別、年齢、氏名、所属を全て
　入力すると種目名が表示され
　ます。</t>
    <rPh sb="1" eb="3">
      <t>セイベツ</t>
    </rPh>
    <rPh sb="4" eb="6">
      <t>ネンレイ</t>
    </rPh>
    <rPh sb="7" eb="9">
      <t>シメイ</t>
    </rPh>
    <rPh sb="10" eb="12">
      <t>ショゾク</t>
    </rPh>
    <rPh sb="13" eb="14">
      <t>スベ</t>
    </rPh>
    <rPh sb="17" eb="19">
      <t>ニュウリョク</t>
    </rPh>
    <rPh sb="22" eb="24">
      <t>シュモク</t>
    </rPh>
    <rPh sb="24" eb="25">
      <t>メイ</t>
    </rPh>
    <rPh sb="26" eb="28">
      <t>ヒョウジ</t>
    </rPh>
    <phoneticPr fontId="8"/>
  </si>
  <si>
    <t>・性別欄は右の▼にて
　男女の選択入力が出来ます。</t>
    <rPh sb="1" eb="3">
      <t>セイベツ</t>
    </rPh>
    <rPh sb="3" eb="4">
      <t>ラン</t>
    </rPh>
    <rPh sb="5" eb="6">
      <t>ミギ</t>
    </rPh>
    <rPh sb="12" eb="14">
      <t>ダンジョ</t>
    </rPh>
    <rPh sb="15" eb="17">
      <t>センタク</t>
    </rPh>
    <rPh sb="17" eb="19">
      <t>ニュウリョク</t>
    </rPh>
    <rPh sb="20" eb="22">
      <t>デキ</t>
    </rPh>
    <phoneticPr fontId="8"/>
  </si>
  <si>
    <t>・参加料は自動計算されます。</t>
    <rPh sb="1" eb="4">
      <t>サンカリョウ</t>
    </rPh>
    <rPh sb="5" eb="7">
      <t>ジドウ</t>
    </rPh>
    <rPh sb="7" eb="9">
      <t>ケイサン</t>
    </rPh>
    <phoneticPr fontId="8"/>
  </si>
  <si>
    <t>⑩</t>
    <phoneticPr fontId="8"/>
  </si>
  <si>
    <t>①</t>
    <phoneticPr fontId="8"/>
  </si>
  <si>
    <t>１０代の部</t>
    <phoneticPr fontId="3"/>
  </si>
  <si>
    <t>男子</t>
    <rPh sb="0" eb="2">
      <t>ダンシ</t>
    </rPh>
    <phoneticPr fontId="8"/>
  </si>
  <si>
    <t>②</t>
    <phoneticPr fontId="8"/>
  </si>
  <si>
    <t>２０代の部</t>
    <phoneticPr fontId="3"/>
  </si>
  <si>
    <t>女子</t>
    <rPh sb="0" eb="2">
      <t>ジョシ</t>
    </rPh>
    <phoneticPr fontId="8"/>
  </si>
  <si>
    <t>⑨</t>
    <phoneticPr fontId="8"/>
  </si>
  <si>
    <t>③</t>
    <phoneticPr fontId="8"/>
  </si>
  <si>
    <t>３０代の部</t>
    <phoneticPr fontId="3"/>
  </si>
  <si>
    <t>④</t>
    <phoneticPr fontId="8"/>
  </si>
  <si>
    <t>４０代の部</t>
    <phoneticPr fontId="8"/>
  </si>
  <si>
    <t>⑧</t>
    <phoneticPr fontId="8"/>
  </si>
  <si>
    <t>⑤</t>
    <phoneticPr fontId="8"/>
  </si>
  <si>
    <t>５０代の部</t>
    <phoneticPr fontId="8"/>
  </si>
  <si>
    <t>⑥</t>
    <phoneticPr fontId="8"/>
  </si>
  <si>
    <t>６０代の部</t>
    <phoneticPr fontId="8"/>
  </si>
  <si>
    <t>⑦</t>
    <phoneticPr fontId="8"/>
  </si>
  <si>
    <t>７０歳以上の部</t>
    <rPh sb="2" eb="3">
      <t>サイ</t>
    </rPh>
    <rPh sb="3" eb="5">
      <t>イジョウ</t>
    </rPh>
    <phoneticPr fontId="3"/>
  </si>
  <si>
    <t>小学５・６年生の部</t>
    <phoneticPr fontId="8"/>
  </si>
  <si>
    <t>小学３・４年生の部</t>
    <phoneticPr fontId="8"/>
  </si>
  <si>
    <t>小学１・２年生の部</t>
    <rPh sb="6" eb="7">
      <t>セイ</t>
    </rPh>
    <phoneticPr fontId="3"/>
  </si>
  <si>
    <t>④</t>
  </si>
  <si>
    <t>第５６回　富士市スポーツ祭卓球選手権大会　申込書（ダブルス）</t>
    <rPh sb="5" eb="8">
      <t>フジシ</t>
    </rPh>
    <rPh sb="12" eb="13">
      <t>サイ</t>
    </rPh>
    <rPh sb="13" eb="15">
      <t>タッキュウ</t>
    </rPh>
    <rPh sb="15" eb="18">
      <t>センシュケン</t>
    </rPh>
    <rPh sb="18" eb="20">
      <t>タイカイ</t>
    </rPh>
    <rPh sb="21" eb="24">
      <t>モウシコミショ</t>
    </rPh>
    <phoneticPr fontId="3"/>
  </si>
  <si>
    <t>ダブルス参加数</t>
    <rPh sb="6" eb="7">
      <t>スウ</t>
    </rPh>
    <phoneticPr fontId="3"/>
  </si>
  <si>
    <t>選手名　1</t>
    <phoneticPr fontId="8"/>
  </si>
  <si>
    <t>選手名　２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</si>
</sst>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Yu Gothic"/>
      <family val="3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Yu Gothic"/>
      <family val="2"/>
      <scheme val="minor"/>
    </font>
    <font>
      <sz val="11"/>
      <name val="Meiryo UI"/>
      <family val="3"/>
      <charset val="128"/>
    </font>
    <font>
      <b/>
      <u/>
      <sz val="14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  <font>
      <b/>
      <u/>
      <sz val="16"/>
      <name val="Meiryo UI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b/>
      <u/>
      <sz val="11"/>
      <name val="Meiryo UI"/>
      <family val="3"/>
      <charset val="128"/>
    </font>
    <font>
      <sz val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>
      <alignment vertical="center"/>
    </xf>
    <xf numFmtId="0" fontId="13" fillId="0" borderId="0"/>
    <xf numFmtId="0" fontId="4" fillId="0" borderId="0"/>
    <xf numFmtId="0" fontId="13" fillId="0" borderId="0"/>
    <xf numFmtId="0" fontId="1" fillId="0" borderId="0">
      <alignment vertical="center"/>
    </xf>
    <xf numFmtId="0" fontId="4" fillId="0" borderId="0">
      <alignment vertical="center"/>
    </xf>
  </cellStyleXfs>
  <cellXfs count="120">
    <xf numFmtId="0" fontId="0" fillId="0" borderId="0" xfId="0"/>
    <xf numFmtId="0" fontId="4" fillId="0" borderId="0" xfId="2" applyAlignment="1">
      <alignment horizontal="center" vertical="center"/>
    </xf>
    <xf numFmtId="0" fontId="4" fillId="0" borderId="0" xfId="2">
      <alignment vertical="center"/>
    </xf>
    <xf numFmtId="0" fontId="4" fillId="0" borderId="0" xfId="2" applyAlignment="1">
      <alignment horizontal="center" vertical="center" wrapText="1"/>
    </xf>
    <xf numFmtId="0" fontId="10" fillId="2" borderId="16" xfId="2" applyFont="1" applyFill="1" applyBorder="1" applyAlignment="1" applyProtection="1">
      <alignment horizontal="center" vertical="center" shrinkToFit="1"/>
      <protection locked="0"/>
    </xf>
    <xf numFmtId="0" fontId="10" fillId="2" borderId="17" xfId="2" applyFont="1" applyFill="1" applyBorder="1" applyAlignment="1" applyProtection="1">
      <alignment horizontal="center" vertical="center" shrinkToFit="1"/>
      <protection locked="0"/>
    </xf>
    <xf numFmtId="0" fontId="10" fillId="2" borderId="18" xfId="2" applyFont="1" applyFill="1" applyBorder="1" applyAlignment="1" applyProtection="1">
      <alignment horizontal="center" vertical="center" shrinkToFit="1"/>
      <protection locked="0"/>
    </xf>
    <xf numFmtId="0" fontId="5" fillId="3" borderId="0" xfId="2" applyFont="1" applyFill="1" applyAlignment="1"/>
    <xf numFmtId="0" fontId="6" fillId="3" borderId="0" xfId="2" applyFont="1" applyFill="1" applyAlignment="1">
      <alignment horizontal="center" vertical="center"/>
    </xf>
    <xf numFmtId="0" fontId="6" fillId="3" borderId="0" xfId="2" applyFont="1" applyFill="1" applyAlignment="1"/>
    <xf numFmtId="0" fontId="4" fillId="3" borderId="0" xfId="2" applyFill="1" applyAlignment="1"/>
    <xf numFmtId="0" fontId="4" fillId="3" borderId="0" xfId="2" applyFill="1" applyAlignment="1">
      <alignment horizontal="center" vertical="center"/>
    </xf>
    <xf numFmtId="0" fontId="4" fillId="3" borderId="0" xfId="2" applyFill="1" applyAlignment="1">
      <alignment horizontal="left" vertical="center"/>
    </xf>
    <xf numFmtId="0" fontId="4" fillId="3" borderId="0" xfId="2" applyFill="1">
      <alignment vertical="center"/>
    </xf>
    <xf numFmtId="0" fontId="11" fillId="3" borderId="13" xfId="2" applyFont="1" applyFill="1" applyBorder="1" applyAlignment="1">
      <alignment horizontal="center" vertical="center" wrapText="1"/>
    </xf>
    <xf numFmtId="0" fontId="4" fillId="3" borderId="0" xfId="2" applyFill="1" applyAlignment="1">
      <alignment horizontal="center" vertical="center" wrapText="1"/>
    </xf>
    <xf numFmtId="0" fontId="4" fillId="3" borderId="9" xfId="2" applyFill="1" applyBorder="1" applyAlignment="1">
      <alignment horizontal="center" vertical="center" wrapText="1"/>
    </xf>
    <xf numFmtId="0" fontId="4" fillId="3" borderId="4" xfId="2" applyFill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 shrinkToFit="1"/>
    </xf>
    <xf numFmtId="0" fontId="4" fillId="0" borderId="0" xfId="2" applyAlignment="1">
      <alignment horizontal="left" vertical="center" wrapText="1"/>
    </xf>
    <xf numFmtId="0" fontId="4" fillId="0" borderId="0" xfId="2" applyAlignment="1">
      <alignment horizontal="left" vertical="center"/>
    </xf>
    <xf numFmtId="0" fontId="10" fillId="2" borderId="32" xfId="2" applyFont="1" applyFill="1" applyBorder="1" applyAlignment="1" applyProtection="1">
      <alignment horizontal="center" vertical="center" shrinkToFit="1"/>
      <protection locked="0"/>
    </xf>
    <xf numFmtId="0" fontId="10" fillId="2" borderId="13" xfId="2" applyFont="1" applyFill="1" applyBorder="1" applyAlignment="1" applyProtection="1">
      <alignment horizontal="center" vertical="center" shrinkToFit="1"/>
      <protection locked="0"/>
    </xf>
    <xf numFmtId="0" fontId="10" fillId="2" borderId="13" xfId="2" applyFont="1" applyFill="1" applyBorder="1" applyAlignment="1" applyProtection="1">
      <alignment vertical="center" shrinkToFit="1"/>
      <protection locked="0"/>
    </xf>
    <xf numFmtId="0" fontId="10" fillId="2" borderId="33" xfId="2" applyFont="1" applyFill="1" applyBorder="1" applyAlignment="1" applyProtection="1">
      <alignment vertical="center" shrinkToFit="1"/>
      <protection locked="0"/>
    </xf>
    <xf numFmtId="0" fontId="9" fillId="3" borderId="0" xfId="2" applyFont="1" applyFill="1" applyAlignment="1">
      <alignment horizontal="center" vertical="center"/>
    </xf>
    <xf numFmtId="0" fontId="10" fillId="3" borderId="0" xfId="2" applyFont="1" applyFill="1" applyAlignment="1"/>
    <xf numFmtId="0" fontId="20" fillId="3" borderId="0" xfId="0" applyFont="1" applyFill="1" applyAlignment="1">
      <alignment vertical="center"/>
    </xf>
    <xf numFmtId="0" fontId="14" fillId="3" borderId="4" xfId="2" applyFont="1" applyFill="1" applyBorder="1" applyAlignment="1">
      <alignment horizontal="right" vertical="center"/>
    </xf>
    <xf numFmtId="0" fontId="21" fillId="3" borderId="0" xfId="2" applyFont="1" applyFill="1" applyAlignment="1"/>
    <xf numFmtId="0" fontId="15" fillId="3" borderId="0" xfId="2" applyFont="1" applyFill="1" applyAlignment="1">
      <alignment horizontal="center" vertical="center"/>
    </xf>
    <xf numFmtId="0" fontId="15" fillId="3" borderId="0" xfId="2" applyFont="1" applyFill="1" applyAlignment="1"/>
    <xf numFmtId="0" fontId="14" fillId="3" borderId="0" xfId="2" applyFont="1" applyFill="1" applyAlignment="1"/>
    <xf numFmtId="0" fontId="23" fillId="3" borderId="0" xfId="2" applyFont="1" applyFill="1" applyAlignment="1">
      <alignment horizontal="center" vertical="center" shrinkToFit="1"/>
    </xf>
    <xf numFmtId="0" fontId="22" fillId="3" borderId="0" xfId="2" applyFont="1" applyFill="1" applyAlignment="1">
      <alignment horizontal="center" vertical="center"/>
    </xf>
    <xf numFmtId="0" fontId="14" fillId="3" borderId="0" xfId="2" applyFont="1" applyFill="1" applyAlignment="1">
      <alignment horizontal="center" vertical="center"/>
    </xf>
    <xf numFmtId="0" fontId="14" fillId="3" borderId="0" xfId="2" applyFont="1" applyFill="1" applyAlignment="1">
      <alignment vertical="center" wrapText="1"/>
    </xf>
    <xf numFmtId="0" fontId="14" fillId="3" borderId="0" xfId="2" applyFont="1" applyFill="1">
      <alignment vertical="center"/>
    </xf>
    <xf numFmtId="0" fontId="24" fillId="3" borderId="13" xfId="2" applyFont="1" applyFill="1" applyBorder="1" applyAlignment="1">
      <alignment horizontal="center" vertical="center" wrapText="1"/>
    </xf>
    <xf numFmtId="0" fontId="14" fillId="3" borderId="9" xfId="2" applyFont="1" applyFill="1" applyBorder="1" applyAlignment="1">
      <alignment vertical="center" wrapText="1"/>
    </xf>
    <xf numFmtId="0" fontId="14" fillId="3" borderId="9" xfId="2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 wrapText="1"/>
    </xf>
    <xf numFmtId="0" fontId="25" fillId="3" borderId="4" xfId="2" applyFont="1" applyFill="1" applyBorder="1" applyAlignment="1">
      <alignment horizontal="center" vertical="center" shrinkToFit="1"/>
    </xf>
    <xf numFmtId="0" fontId="17" fillId="2" borderId="21" xfId="2" applyFont="1" applyFill="1" applyBorder="1" applyAlignment="1" applyProtection="1">
      <alignment horizontal="center" vertical="center" shrinkToFit="1"/>
      <protection locked="0"/>
    </xf>
    <xf numFmtId="0" fontId="17" fillId="2" borderId="3" xfId="2" applyFont="1" applyFill="1" applyBorder="1" applyAlignment="1" applyProtection="1">
      <alignment horizontal="center" vertical="center" shrinkToFit="1"/>
      <protection locked="0"/>
    </xf>
    <xf numFmtId="0" fontId="17" fillId="2" borderId="22" xfId="2" applyFont="1" applyFill="1" applyBorder="1" applyAlignment="1" applyProtection="1">
      <alignment horizontal="center" vertical="center" shrinkToFit="1"/>
      <protection locked="0"/>
    </xf>
    <xf numFmtId="0" fontId="14" fillId="3" borderId="0" xfId="2" applyFont="1" applyFill="1" applyAlignment="1">
      <alignment horizontal="center" vertical="center" wrapText="1"/>
    </xf>
    <xf numFmtId="0" fontId="27" fillId="3" borderId="8" xfId="2" applyFont="1" applyFill="1" applyBorder="1" applyAlignment="1">
      <alignment horizontal="left" vertical="center"/>
    </xf>
    <xf numFmtId="0" fontId="14" fillId="3" borderId="11" xfId="2" applyFont="1" applyFill="1" applyBorder="1" applyAlignment="1">
      <alignment horizontal="center" vertical="center" wrapText="1"/>
    </xf>
    <xf numFmtId="0" fontId="17" fillId="2" borderId="27" xfId="2" applyFont="1" applyFill="1" applyBorder="1" applyAlignment="1" applyProtection="1">
      <alignment horizontal="center" vertical="center" shrinkToFit="1"/>
      <protection locked="0"/>
    </xf>
    <xf numFmtId="0" fontId="17" fillId="2" borderId="4" xfId="2" applyFont="1" applyFill="1" applyBorder="1" applyAlignment="1" applyProtection="1">
      <alignment horizontal="center" vertical="center" shrinkToFit="1"/>
      <protection locked="0"/>
    </xf>
    <xf numFmtId="0" fontId="17" fillId="2" borderId="26" xfId="2" applyFont="1" applyFill="1" applyBorder="1" applyAlignment="1" applyProtection="1">
      <alignment horizontal="center" vertical="center" shrinkToFit="1"/>
      <protection locked="0"/>
    </xf>
    <xf numFmtId="0" fontId="25" fillId="3" borderId="4" xfId="2" applyFont="1" applyFill="1" applyBorder="1" applyAlignment="1">
      <alignment horizontal="center" shrinkToFit="1"/>
    </xf>
    <xf numFmtId="0" fontId="17" fillId="3" borderId="0" xfId="2" applyFont="1" applyFill="1">
      <alignment vertical="center"/>
    </xf>
    <xf numFmtId="0" fontId="28" fillId="3" borderId="19" xfId="2" applyFont="1" applyFill="1" applyBorder="1" applyAlignment="1">
      <alignment horizontal="left" vertical="center"/>
    </xf>
    <xf numFmtId="0" fontId="17" fillId="3" borderId="20" xfId="2" applyFont="1" applyFill="1" applyBorder="1" applyAlignment="1">
      <alignment horizontal="left" vertical="center"/>
    </xf>
    <xf numFmtId="0" fontId="14" fillId="3" borderId="19" xfId="2" applyFont="1" applyFill="1" applyBorder="1" applyAlignment="1">
      <alignment horizontal="center" vertical="center" wrapText="1"/>
    </xf>
    <xf numFmtId="0" fontId="14" fillId="3" borderId="20" xfId="2" applyFont="1" applyFill="1" applyBorder="1" applyAlignment="1">
      <alignment horizontal="center" vertical="center" wrapText="1"/>
    </xf>
    <xf numFmtId="0" fontId="24" fillId="3" borderId="19" xfId="2" applyFont="1" applyFill="1" applyBorder="1" applyAlignment="1">
      <alignment vertical="center" wrapText="1"/>
    </xf>
    <xf numFmtId="0" fontId="24" fillId="3" borderId="20" xfId="2" applyFont="1" applyFill="1" applyBorder="1" applyAlignment="1">
      <alignment vertical="center" wrapText="1"/>
    </xf>
    <xf numFmtId="0" fontId="17" fillId="2" borderId="28" xfId="2" applyFont="1" applyFill="1" applyBorder="1" applyAlignment="1" applyProtection="1">
      <alignment horizontal="center" vertical="center" shrinkToFit="1"/>
      <protection locked="0"/>
    </xf>
    <xf numFmtId="0" fontId="17" fillId="2" borderId="5" xfId="2" applyFont="1" applyFill="1" applyBorder="1" applyAlignment="1" applyProtection="1">
      <alignment horizontal="center" vertical="center" shrinkToFit="1"/>
      <protection locked="0"/>
    </xf>
    <xf numFmtId="0" fontId="17" fillId="2" borderId="24" xfId="2" applyFont="1" applyFill="1" applyBorder="1" applyAlignment="1" applyProtection="1">
      <alignment horizontal="center" vertical="center" shrinkToFit="1"/>
      <protection locked="0"/>
    </xf>
    <xf numFmtId="0" fontId="14" fillId="3" borderId="0" xfId="2" applyFont="1" applyFill="1" applyAlignment="1">
      <alignment horizontal="left" vertical="center"/>
    </xf>
    <xf numFmtId="0" fontId="17" fillId="3" borderId="25" xfId="2" applyFont="1" applyFill="1" applyBorder="1" applyAlignment="1">
      <alignment horizontal="center" vertical="center"/>
    </xf>
    <xf numFmtId="0" fontId="17" fillId="3" borderId="26" xfId="2" applyFont="1" applyFill="1" applyBorder="1" applyAlignment="1">
      <alignment horizontal="center" vertical="center"/>
    </xf>
    <xf numFmtId="0" fontId="17" fillId="3" borderId="23" xfId="2" applyFont="1" applyFill="1" applyBorder="1" applyAlignment="1">
      <alignment horizontal="center" vertical="center"/>
    </xf>
    <xf numFmtId="0" fontId="17" fillId="3" borderId="24" xfId="2" applyFont="1" applyFill="1" applyBorder="1" applyAlignment="1">
      <alignment horizontal="center" vertical="center"/>
    </xf>
    <xf numFmtId="0" fontId="19" fillId="3" borderId="4" xfId="2" applyFont="1" applyFill="1" applyBorder="1" applyAlignment="1">
      <alignment horizontal="center" vertical="center"/>
    </xf>
    <xf numFmtId="0" fontId="26" fillId="3" borderId="4" xfId="2" applyFont="1" applyFill="1" applyBorder="1" applyAlignment="1">
      <alignment horizontal="center" vertical="center" shrinkToFit="1"/>
    </xf>
    <xf numFmtId="0" fontId="26" fillId="3" borderId="6" xfId="2" applyFont="1" applyFill="1" applyBorder="1" applyAlignment="1">
      <alignment horizontal="center" vertical="center" shrinkToFit="1"/>
    </xf>
    <xf numFmtId="0" fontId="24" fillId="3" borderId="19" xfId="2" applyFont="1" applyFill="1" applyBorder="1" applyAlignment="1">
      <alignment horizontal="left" vertical="center" wrapText="1"/>
    </xf>
    <xf numFmtId="0" fontId="24" fillId="3" borderId="20" xfId="2" applyFont="1" applyFill="1" applyBorder="1" applyAlignment="1">
      <alignment horizontal="left" vertical="center" wrapText="1"/>
    </xf>
    <xf numFmtId="0" fontId="16" fillId="3" borderId="4" xfId="2" applyFont="1" applyFill="1" applyBorder="1" applyAlignment="1">
      <alignment horizontal="center" vertical="center" shrinkToFit="1"/>
    </xf>
    <xf numFmtId="0" fontId="14" fillId="3" borderId="21" xfId="2" applyFont="1" applyFill="1" applyBorder="1" applyAlignment="1">
      <alignment horizontal="center" vertical="center"/>
    </xf>
    <xf numFmtId="0" fontId="14" fillId="3" borderId="22" xfId="2" applyFont="1" applyFill="1" applyBorder="1" applyAlignment="1">
      <alignment horizontal="center" vertical="center"/>
    </xf>
    <xf numFmtId="0" fontId="23" fillId="3" borderId="6" xfId="2" applyFont="1" applyFill="1" applyBorder="1" applyAlignment="1">
      <alignment horizontal="center" vertical="center"/>
    </xf>
    <xf numFmtId="0" fontId="23" fillId="3" borderId="7" xfId="2" applyFont="1" applyFill="1" applyBorder="1" applyAlignment="1">
      <alignment horizontal="center" vertical="center"/>
    </xf>
    <xf numFmtId="0" fontId="14" fillId="2" borderId="29" xfId="2" applyFont="1" applyFill="1" applyBorder="1" applyAlignment="1" applyProtection="1">
      <alignment horizontal="center" shrinkToFit="1"/>
      <protection locked="0"/>
    </xf>
    <xf numFmtId="0" fontId="14" fillId="2" borderId="30" xfId="2" applyFont="1" applyFill="1" applyBorder="1" applyAlignment="1" applyProtection="1">
      <alignment horizontal="center" shrinkToFit="1"/>
      <protection locked="0"/>
    </xf>
    <xf numFmtId="0" fontId="14" fillId="2" borderId="31" xfId="2" applyFont="1" applyFill="1" applyBorder="1" applyAlignment="1" applyProtection="1">
      <alignment horizontal="center" shrinkToFit="1"/>
      <protection locked="0"/>
    </xf>
    <xf numFmtId="0" fontId="22" fillId="3" borderId="4" xfId="2" applyFont="1" applyFill="1" applyBorder="1" applyAlignment="1">
      <alignment horizontal="center" vertical="center"/>
    </xf>
    <xf numFmtId="0" fontId="22" fillId="3" borderId="6" xfId="2" applyFont="1" applyFill="1" applyBorder="1" applyAlignment="1">
      <alignment horizontal="center" vertical="center"/>
    </xf>
    <xf numFmtId="0" fontId="23" fillId="2" borderId="34" xfId="2" applyFont="1" applyFill="1" applyBorder="1" applyAlignment="1" applyProtection="1">
      <alignment horizontal="left" vertical="center" indent="1" shrinkToFit="1"/>
      <protection locked="0"/>
    </xf>
    <xf numFmtId="0" fontId="23" fillId="2" borderId="35" xfId="2" applyFont="1" applyFill="1" applyBorder="1" applyAlignment="1" applyProtection="1">
      <alignment horizontal="left" vertical="center" indent="1" shrinkToFit="1"/>
      <protection locked="0"/>
    </xf>
    <xf numFmtId="0" fontId="23" fillId="2" borderId="36" xfId="2" applyFont="1" applyFill="1" applyBorder="1" applyAlignment="1" applyProtection="1">
      <alignment horizontal="left" vertical="center" indent="1" shrinkToFit="1"/>
      <protection locked="0"/>
    </xf>
    <xf numFmtId="0" fontId="17" fillId="3" borderId="0" xfId="2" applyFont="1" applyFill="1" applyAlignment="1">
      <alignment horizontal="left"/>
    </xf>
    <xf numFmtId="0" fontId="16" fillId="3" borderId="6" xfId="2" applyFont="1" applyFill="1" applyBorder="1" applyAlignment="1">
      <alignment horizontal="center" vertical="center"/>
    </xf>
    <xf numFmtId="0" fontId="16" fillId="3" borderId="7" xfId="2" applyFont="1" applyFill="1" applyBorder="1" applyAlignment="1">
      <alignment horizontal="center" vertical="center"/>
    </xf>
    <xf numFmtId="0" fontId="14" fillId="2" borderId="34" xfId="2" applyFont="1" applyFill="1" applyBorder="1" applyAlignment="1" applyProtection="1">
      <alignment horizontal="center" shrinkToFit="1"/>
      <protection locked="0"/>
    </xf>
    <xf numFmtId="0" fontId="14" fillId="2" borderId="35" xfId="2" applyFont="1" applyFill="1" applyBorder="1" applyAlignment="1" applyProtection="1">
      <alignment horizontal="center" shrinkToFit="1"/>
      <protection locked="0"/>
    </xf>
    <xf numFmtId="0" fontId="14" fillId="2" borderId="36" xfId="2" applyFont="1" applyFill="1" applyBorder="1" applyAlignment="1" applyProtection="1">
      <alignment horizontal="center" shrinkToFit="1"/>
      <protection locked="0"/>
    </xf>
    <xf numFmtId="0" fontId="14" fillId="3" borderId="4" xfId="2" applyFont="1" applyFill="1" applyBorder="1" applyAlignment="1">
      <alignment horizontal="center"/>
    </xf>
    <xf numFmtId="0" fontId="14" fillId="3" borderId="6" xfId="2" applyFont="1" applyFill="1" applyBorder="1" applyAlignment="1">
      <alignment horizontal="center"/>
    </xf>
    <xf numFmtId="0" fontId="14" fillId="3" borderId="8" xfId="2" applyFont="1" applyFill="1" applyBorder="1" applyAlignment="1">
      <alignment horizontal="center" vertical="center"/>
    </xf>
    <xf numFmtId="0" fontId="14" fillId="3" borderId="12" xfId="2" applyFont="1" applyFill="1" applyBorder="1" applyAlignment="1">
      <alignment horizontal="center" vertical="center"/>
    </xf>
    <xf numFmtId="0" fontId="24" fillId="3" borderId="6" xfId="2" applyFont="1" applyFill="1" applyBorder="1" applyAlignment="1">
      <alignment horizontal="center" vertical="center" wrapText="1"/>
    </xf>
    <xf numFmtId="0" fontId="24" fillId="3" borderId="2" xfId="2" applyFont="1" applyFill="1" applyBorder="1" applyAlignment="1">
      <alignment horizontal="center" vertical="center" wrapText="1"/>
    </xf>
    <xf numFmtId="0" fontId="24" fillId="3" borderId="7" xfId="2" applyFont="1" applyFill="1" applyBorder="1" applyAlignment="1">
      <alignment horizontal="center" vertical="center" wrapText="1"/>
    </xf>
    <xf numFmtId="0" fontId="14" fillId="3" borderId="9" xfId="2" applyFont="1" applyFill="1" applyBorder="1" applyAlignment="1">
      <alignment horizontal="center" vertical="center" wrapText="1"/>
    </xf>
    <xf numFmtId="0" fontId="14" fillId="3" borderId="15" xfId="2" applyFont="1" applyFill="1" applyBorder="1" applyAlignment="1">
      <alignment horizontal="center" vertical="center" wrapText="1"/>
    </xf>
    <xf numFmtId="0" fontId="14" fillId="3" borderId="10" xfId="2" applyFont="1" applyFill="1" applyBorder="1" applyAlignment="1">
      <alignment horizontal="center" vertical="center"/>
    </xf>
    <xf numFmtId="0" fontId="14" fillId="3" borderId="11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4" fillId="3" borderId="14" xfId="2" applyFont="1" applyFill="1" applyBorder="1" applyAlignment="1">
      <alignment horizontal="center" vertical="center"/>
    </xf>
    <xf numFmtId="0" fontId="24" fillId="3" borderId="12" xfId="2" applyFont="1" applyFill="1" applyBorder="1" applyAlignment="1">
      <alignment horizontal="left" vertical="center" wrapText="1"/>
    </xf>
    <xf numFmtId="0" fontId="24" fillId="3" borderId="14" xfId="2" applyFont="1" applyFill="1" applyBorder="1" applyAlignment="1">
      <alignment horizontal="left" vertical="center" wrapText="1"/>
    </xf>
    <xf numFmtId="0" fontId="18" fillId="3" borderId="4" xfId="2" applyFont="1" applyFill="1" applyBorder="1" applyAlignment="1">
      <alignment horizontal="right" vertical="center"/>
    </xf>
    <xf numFmtId="0" fontId="19" fillId="3" borderId="4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 shrinkToFit="1"/>
    </xf>
    <xf numFmtId="0" fontId="7" fillId="3" borderId="6" xfId="2" applyFont="1" applyFill="1" applyBorder="1" applyAlignment="1">
      <alignment horizontal="center" vertical="center" shrinkToFit="1"/>
    </xf>
    <xf numFmtId="0" fontId="4" fillId="3" borderId="4" xfId="2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4" fillId="3" borderId="4" xfId="2" applyFill="1" applyBorder="1" applyAlignment="1">
      <alignment horizontal="center" vertical="center" wrapText="1"/>
    </xf>
    <xf numFmtId="0" fontId="4" fillId="3" borderId="9" xfId="2" applyFill="1" applyBorder="1" applyAlignment="1">
      <alignment horizontal="center" vertical="center" wrapText="1"/>
    </xf>
    <xf numFmtId="0" fontId="4" fillId="3" borderId="12" xfId="2" applyFill="1" applyBorder="1" applyAlignment="1">
      <alignment horizontal="center" vertical="center"/>
    </xf>
    <xf numFmtId="0" fontId="4" fillId="3" borderId="1" xfId="2" applyFill="1" applyBorder="1" applyAlignment="1">
      <alignment horizontal="center" vertical="center"/>
    </xf>
    <xf numFmtId="0" fontId="4" fillId="3" borderId="14" xfId="2" applyFill="1" applyBorder="1" applyAlignment="1">
      <alignment horizontal="center" vertical="center"/>
    </xf>
  </cellXfs>
  <cellStyles count="8">
    <cellStyle name="標準" xfId="0" builtinId="0"/>
    <cellStyle name="標準 2" xfId="1" xr:uid="{00000000-0005-0000-0000-000002000000}"/>
    <cellStyle name="標準 2 2" xfId="4" xr:uid="{BC256BD8-9D7F-47EE-9635-F9C57FEC2CD5}"/>
    <cellStyle name="標準 2 2 2" xfId="5" xr:uid="{F685B717-14D8-4224-9C9C-6CDF13F7CFC7}"/>
    <cellStyle name="標準 3" xfId="3" xr:uid="{00000000-0005-0000-0000-000003000000}"/>
    <cellStyle name="標準 3 2" xfId="6" xr:uid="{B0E5816D-B9C3-4627-8A19-78ED5D774393}"/>
    <cellStyle name="標準 4" xfId="7" xr:uid="{01B1C53B-4E72-4BC7-9CCD-CB0B034DC3EB}"/>
    <cellStyle name="標準_07 20141004" xfId="2" xr:uid="{00000000-0005-0000-0000-000007000000}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6699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28</xdr:row>
      <xdr:rowOff>190500</xdr:rowOff>
    </xdr:from>
    <xdr:to>
      <xdr:col>11</xdr:col>
      <xdr:colOff>885648</xdr:colOff>
      <xdr:row>33</xdr:row>
      <xdr:rowOff>161738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1225" y="4533900"/>
          <a:ext cx="1419048" cy="1495238"/>
        </a:xfrm>
        <a:prstGeom prst="rect">
          <a:avLst/>
        </a:prstGeom>
        <a:solidFill>
          <a:srgbClr val="CCFFFF"/>
        </a:solidFill>
        <a:ln>
          <a:solidFill>
            <a:schemeClr val="accent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pinpon\&#26032;&#12375;&#12356;&#65420;&#65387;&#65433;&#65408;&#65438;\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24000/Local%20Settings/Temporary%20Internet%20Files/OLK3/10%20201503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ｂ"/>
      <sheetName val="ｃ"/>
      <sheetName val="ｄ"/>
      <sheetName val="e"/>
      <sheetName val="ｆ"/>
      <sheetName val="ｇ"/>
      <sheetName val="ｈ"/>
      <sheetName val="要項"/>
      <sheetName val="申し込み"/>
      <sheetName val="受付一覧"/>
      <sheetName val="参加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93"/>
  <sheetViews>
    <sheetView tabSelected="1" view="pageBreakPreview" zoomScaleNormal="115" zoomScaleSheetLayoutView="100" zoomScalePageLayoutView="115" workbookViewId="0">
      <selection activeCell="D6" sqref="D6:I6"/>
    </sheetView>
  </sheetViews>
  <sheetFormatPr defaultColWidth="8.875" defaultRowHeight="15.75"/>
  <cols>
    <col min="1" max="1" width="4" style="37" bestFit="1" customWidth="1"/>
    <col min="2" max="2" width="6.625" style="35" customWidth="1"/>
    <col min="3" max="3" width="6.375" style="37" customWidth="1"/>
    <col min="4" max="4" width="8.625" style="37" customWidth="1"/>
    <col min="5" max="5" width="5.625" style="37" customWidth="1"/>
    <col min="6" max="6" width="6.5" style="37" customWidth="1"/>
    <col min="7" max="7" width="5.125" style="37" bestFit="1" customWidth="1"/>
    <col min="8" max="9" width="12.625" style="37" customWidth="1"/>
    <col min="10" max="10" width="5.125" style="37" bestFit="1" customWidth="1"/>
    <col min="11" max="12" width="12.625" style="37" customWidth="1"/>
    <col min="13" max="13" width="0.625" style="37" customWidth="1"/>
    <col min="14" max="27" width="8.625" style="37" customWidth="1"/>
    <col min="28" max="16384" width="8.875" style="37"/>
  </cols>
  <sheetData>
    <row r="1" spans="1:17" s="32" customFormat="1" ht="30" customHeight="1">
      <c r="A1" s="29" t="s">
        <v>0</v>
      </c>
      <c r="B1" s="30"/>
      <c r="C1" s="31"/>
      <c r="D1" s="31"/>
      <c r="E1" s="31"/>
      <c r="F1" s="31"/>
      <c r="G1" s="29"/>
      <c r="H1" s="31"/>
      <c r="I1" s="31"/>
      <c r="J1" s="29"/>
      <c r="K1" s="31"/>
      <c r="L1" s="31"/>
    </row>
    <row r="2" spans="1:17" s="32" customFormat="1" ht="9.9499999999999993" customHeight="1" thickBot="1">
      <c r="A2" s="29"/>
      <c r="B2" s="30"/>
      <c r="C2" s="31"/>
      <c r="D2" s="31"/>
      <c r="E2" s="31"/>
      <c r="F2" s="31"/>
      <c r="G2" s="29"/>
      <c r="H2" s="31"/>
      <c r="I2" s="31"/>
      <c r="J2" s="29"/>
      <c r="K2" s="31"/>
      <c r="L2" s="31"/>
    </row>
    <row r="3" spans="1:17" s="32" customFormat="1" ht="20.100000000000001" customHeight="1" thickBot="1">
      <c r="A3" s="81" t="s">
        <v>1</v>
      </c>
      <c r="B3" s="81"/>
      <c r="C3" s="81"/>
      <c r="D3" s="82"/>
      <c r="E3" s="83"/>
      <c r="F3" s="84"/>
      <c r="G3" s="84"/>
      <c r="H3" s="84"/>
      <c r="I3" s="85"/>
      <c r="J3" s="33"/>
    </row>
    <row r="4" spans="1:17" s="32" customFormat="1" ht="6.75" customHeight="1" thickBot="1">
      <c r="A4" s="34"/>
      <c r="B4" s="34"/>
      <c r="C4" s="34"/>
      <c r="D4" s="34"/>
      <c r="E4" s="33"/>
      <c r="F4" s="33"/>
      <c r="G4" s="34"/>
      <c r="H4" s="33"/>
      <c r="I4" s="33"/>
      <c r="J4" s="34"/>
    </row>
    <row r="5" spans="1:17" s="32" customFormat="1" ht="20.100000000000001" customHeight="1" thickBot="1">
      <c r="A5" s="92" t="s">
        <v>2</v>
      </c>
      <c r="B5" s="92"/>
      <c r="C5" s="93"/>
      <c r="D5" s="89"/>
      <c r="E5" s="90"/>
      <c r="F5" s="90"/>
      <c r="G5" s="90"/>
      <c r="H5" s="90"/>
      <c r="I5" s="91"/>
      <c r="K5" s="87" t="s">
        <v>3</v>
      </c>
      <c r="L5" s="88"/>
    </row>
    <row r="6" spans="1:17" s="32" customFormat="1" ht="20.100000000000001" customHeight="1" thickBot="1">
      <c r="A6" s="92" t="s">
        <v>4</v>
      </c>
      <c r="B6" s="92"/>
      <c r="C6" s="93"/>
      <c r="D6" s="78"/>
      <c r="E6" s="79"/>
      <c r="F6" s="79"/>
      <c r="G6" s="79"/>
      <c r="H6" s="79"/>
      <c r="I6" s="80"/>
      <c r="K6" s="76" t="str">
        <f>IF(E3="","",(COUNTIF($B$10:$B$39,"⑧")+COUNTIF($B$10:$B$39,"⑨")+COUNTIF($B$10:$B$39,"⑩"))*300+(COUNTA(F10:F39)-COUNTIF($B$10:$B$39,"⑧")+COUNTIF($B$10:$B$39,"⑨")+COUNTIF($B$10:$B$39,"⑩"))*500+COUNTA(F10:F29)*1000&amp;"円")</f>
        <v/>
      </c>
      <c r="L6" s="77"/>
      <c r="O6" s="73"/>
      <c r="P6" s="73"/>
      <c r="Q6" s="73"/>
    </row>
    <row r="7" spans="1:17" s="32" customFormat="1" ht="20.100000000000001" customHeight="1"/>
    <row r="8" spans="1:17" ht="20.25" customHeight="1" thickBot="1">
      <c r="A8" s="94" t="s">
        <v>5</v>
      </c>
      <c r="B8" s="96" t="s">
        <v>6</v>
      </c>
      <c r="C8" s="97"/>
      <c r="D8" s="97"/>
      <c r="E8" s="98"/>
      <c r="F8" s="99" t="s">
        <v>7</v>
      </c>
      <c r="G8" s="101" t="s">
        <v>8</v>
      </c>
      <c r="H8" s="101"/>
      <c r="I8" s="102"/>
      <c r="J8" s="36"/>
      <c r="K8" s="86" t="s">
        <v>9</v>
      </c>
      <c r="L8" s="86"/>
    </row>
    <row r="9" spans="1:17" ht="14.25" customHeight="1" thickBot="1">
      <c r="A9" s="95"/>
      <c r="B9" s="38" t="s">
        <v>5</v>
      </c>
      <c r="C9" s="95" t="s">
        <v>10</v>
      </c>
      <c r="D9" s="103"/>
      <c r="E9" s="104"/>
      <c r="F9" s="100"/>
      <c r="G9" s="39" t="s">
        <v>11</v>
      </c>
      <c r="H9" s="40" t="s">
        <v>12</v>
      </c>
      <c r="I9" s="40" t="s">
        <v>13</v>
      </c>
      <c r="J9" s="36"/>
      <c r="K9" s="74" t="s">
        <v>14</v>
      </c>
      <c r="L9" s="75"/>
    </row>
    <row r="10" spans="1:17" s="46" customFormat="1" ht="24" customHeight="1">
      <c r="A10" s="41">
        <v>1</v>
      </c>
      <c r="B10" s="42" t="str">
        <f>IF(COUNTA(F10:I10)=4,VLOOKUP($G10,リスト!$A$1:$B$97,2,FALSE),"")</f>
        <v/>
      </c>
      <c r="C10" s="69" t="e">
        <f>F10&amp;" "&amp;VLOOKUP(B10,リスト!$C$1:$D$100,2,FALSE)</f>
        <v>#N/A</v>
      </c>
      <c r="D10" s="69"/>
      <c r="E10" s="70"/>
      <c r="F10" s="43"/>
      <c r="G10" s="44"/>
      <c r="H10" s="44"/>
      <c r="I10" s="45"/>
      <c r="K10" s="64" t="s">
        <v>15</v>
      </c>
      <c r="L10" s="65" t="s">
        <v>16</v>
      </c>
    </row>
    <row r="11" spans="1:17" s="46" customFormat="1" ht="24" customHeight="1" thickBot="1">
      <c r="A11" s="41">
        <v>2</v>
      </c>
      <c r="B11" s="42" t="str">
        <f>IF(COUNTA(F11:I11)=4,VLOOKUP($G11,リスト!$A$1:$B$97,2,FALSE),"")</f>
        <v/>
      </c>
      <c r="C11" s="69" t="e">
        <f>F11&amp;" "&amp;VLOOKUP(B11,リスト!$C$1:$D$100,2,FALSE)</f>
        <v>#N/A</v>
      </c>
      <c r="D11" s="69"/>
      <c r="E11" s="70"/>
      <c r="F11" s="49"/>
      <c r="G11" s="50"/>
      <c r="H11" s="50"/>
      <c r="I11" s="51"/>
      <c r="K11" s="66" t="str">
        <f>IF(E3="","",COUNTIF($B$10:$B$39,"⑧")+COUNTIF($B$10:$B$39,"⑨")+COUNTIF($B$10:$B$39,"⑩")&amp;" 名")</f>
        <v/>
      </c>
      <c r="L11" s="67" t="str">
        <f>IF(E3="","",COUNTA(F10:F39)-COUNTIF($B$10:$B$39,"⑧")+COUNTIF($B$10:$B$39,"⑨")+COUNTIF($B$10:$B$39,"⑩")&amp;"名")</f>
        <v/>
      </c>
    </row>
    <row r="12" spans="1:17" s="46" customFormat="1" ht="24" customHeight="1">
      <c r="A12" s="41">
        <v>3</v>
      </c>
      <c r="B12" s="52" t="str">
        <f>IF(COUNTA(F12:I12)=4,VLOOKUP($G12,リスト!$A$1:$B$97,2,FALSE),"")</f>
        <v/>
      </c>
      <c r="C12" s="69" t="e">
        <f>F12&amp;" "&amp;VLOOKUP(B12,リスト!$C$1:$D$100,2,FALSE)</f>
        <v>#N/A</v>
      </c>
      <c r="D12" s="69"/>
      <c r="E12" s="70"/>
      <c r="F12" s="49"/>
      <c r="G12" s="50"/>
      <c r="H12" s="50"/>
      <c r="I12" s="51"/>
      <c r="K12" s="74" t="s">
        <v>17</v>
      </c>
      <c r="L12" s="75"/>
    </row>
    <row r="13" spans="1:17" s="46" customFormat="1" ht="24" customHeight="1">
      <c r="A13" s="41">
        <v>4</v>
      </c>
      <c r="B13" s="42" t="str">
        <f>IF(COUNTA(F13:I13)=4,VLOOKUP($G13,リスト!$A$1:$B$97,2,FALSE),"")</f>
        <v/>
      </c>
      <c r="C13" s="69" t="e">
        <f>F13&amp;" "&amp;VLOOKUP(B13,リスト!$C$1:$D$100,2,FALSE)</f>
        <v>#N/A</v>
      </c>
      <c r="D13" s="69"/>
      <c r="E13" s="70"/>
      <c r="F13" s="49"/>
      <c r="G13" s="50"/>
      <c r="H13" s="50"/>
      <c r="I13" s="51"/>
      <c r="K13" s="64" t="s">
        <v>15</v>
      </c>
      <c r="L13" s="65" t="s">
        <v>16</v>
      </c>
    </row>
    <row r="14" spans="1:17" s="46" customFormat="1" ht="24" customHeight="1" thickBot="1">
      <c r="A14" s="41">
        <v>5</v>
      </c>
      <c r="B14" s="42" t="str">
        <f>IF(COUNTA(F14:I14)=4,VLOOKUP($G14,リスト!$A$1:$B$97,2,FALSE),"")</f>
        <v/>
      </c>
      <c r="C14" s="69" t="e">
        <f>F14&amp;" "&amp;VLOOKUP(B14,リスト!$C$1:$D$100,2,FALSE)</f>
        <v>#N/A</v>
      </c>
      <c r="D14" s="69"/>
      <c r="E14" s="70"/>
      <c r="F14" s="49"/>
      <c r="G14" s="50"/>
      <c r="H14" s="50"/>
      <c r="I14" s="51"/>
      <c r="K14" s="66" t="str">
        <f>IF(E3="","",(COUNTIF($B$10:$B$39,"⑧")+COUNTIF($B$10:$B$39,"⑨")+COUNTIF($B$10:$B$39,"⑩"))*300&amp;"円")</f>
        <v/>
      </c>
      <c r="L14" s="67" t="str">
        <f>IF(E3="","",(COUNTA(F10:F39)-COUNTIF($B$10:$B$39,"⑧")+COUNTIF($B$10:$B$39,"⑨")+COUNTIF($B$10:$B$39,"⑩"))*500&amp;"円")</f>
        <v/>
      </c>
    </row>
    <row r="15" spans="1:17" s="46" customFormat="1" ht="24" customHeight="1">
      <c r="A15" s="41">
        <v>6</v>
      </c>
      <c r="B15" s="42" t="str">
        <f>IF(COUNTA(F15:I15)=4,VLOOKUP($G15,リスト!$A$1:$B$97,2,FALSE),"")</f>
        <v/>
      </c>
      <c r="C15" s="69" t="e">
        <f>F15&amp;" "&amp;VLOOKUP(B15,リスト!$C$1:$D$100,2,FALSE)</f>
        <v>#N/A</v>
      </c>
      <c r="D15" s="69"/>
      <c r="E15" s="70"/>
      <c r="F15" s="49"/>
      <c r="G15" s="50"/>
      <c r="H15" s="50"/>
      <c r="I15" s="51"/>
    </row>
    <row r="16" spans="1:17" s="46" customFormat="1" ht="24" customHeight="1">
      <c r="A16" s="41">
        <v>7</v>
      </c>
      <c r="B16" s="42" t="str">
        <f>IF(COUNTA(F16:I16)=4,VLOOKUP($G16,リスト!$A$1:$B$97,2,FALSE),"")</f>
        <v/>
      </c>
      <c r="C16" s="69" t="e">
        <f>F16&amp;" "&amp;VLOOKUP(B16,リスト!$C$1:$D$100,2,FALSE)</f>
        <v>#N/A</v>
      </c>
      <c r="D16" s="69"/>
      <c r="E16" s="70"/>
      <c r="F16" s="49"/>
      <c r="G16" s="50"/>
      <c r="H16" s="50"/>
      <c r="I16" s="51"/>
      <c r="K16" s="46" t="s">
        <v>18</v>
      </c>
    </row>
    <row r="17" spans="1:12" s="46" customFormat="1" ht="24" customHeight="1">
      <c r="A17" s="41">
        <v>8</v>
      </c>
      <c r="B17" s="42" t="str">
        <f>IF(COUNTA(F17:I17)=4,VLOOKUP($G17,リスト!$A$1:$B$97,2,FALSE),"")</f>
        <v/>
      </c>
      <c r="C17" s="69" t="e">
        <f>F17&amp;" "&amp;VLOOKUP(B17,リスト!$C$1:$D$100,2,FALSE)</f>
        <v>#N/A</v>
      </c>
      <c r="D17" s="69"/>
      <c r="E17" s="70"/>
      <c r="F17" s="49"/>
      <c r="G17" s="50"/>
      <c r="H17" s="50"/>
      <c r="I17" s="51"/>
      <c r="K17" s="68" t="s">
        <v>19</v>
      </c>
      <c r="L17" s="28" t="str">
        <f>'申込書　W'!F8</f>
        <v xml:space="preserve">  組 </v>
      </c>
    </row>
    <row r="18" spans="1:12" s="46" customFormat="1" ht="24" customHeight="1">
      <c r="A18" s="41">
        <v>9</v>
      </c>
      <c r="B18" s="42" t="str">
        <f>IF(COUNTA(F18:I18)=4,VLOOKUP($G18,リスト!$A$1:$B$97,2,FALSE),"")</f>
        <v/>
      </c>
      <c r="C18" s="69" t="e">
        <f>F18&amp;" "&amp;VLOOKUP(B18,リスト!$C$1:$D$100,2,FALSE)</f>
        <v>#N/A</v>
      </c>
      <c r="D18" s="69"/>
      <c r="E18" s="70"/>
      <c r="F18" s="49"/>
      <c r="G18" s="50"/>
      <c r="H18" s="50"/>
      <c r="I18" s="51"/>
      <c r="J18" s="53"/>
      <c r="K18" s="68" t="s">
        <v>20</v>
      </c>
      <c r="L18" s="28" t="str">
        <f>'申込書　W'!I8</f>
        <v xml:space="preserve">  円 </v>
      </c>
    </row>
    <row r="19" spans="1:12" s="46" customFormat="1" ht="24" customHeight="1">
      <c r="A19" s="41">
        <v>10</v>
      </c>
      <c r="B19" s="42" t="str">
        <f>IF(COUNTA(F19:I19)=4,VLOOKUP($G19,リスト!$A$1:$B$97,2,FALSE),"")</f>
        <v/>
      </c>
      <c r="C19" s="69" t="e">
        <f>F19&amp;" "&amp;VLOOKUP(B19,リスト!$C$1:$D$100,2,FALSE)</f>
        <v>#N/A</v>
      </c>
      <c r="D19" s="69"/>
      <c r="E19" s="70"/>
      <c r="F19" s="49"/>
      <c r="G19" s="50"/>
      <c r="H19" s="50"/>
      <c r="I19" s="51"/>
    </row>
    <row r="20" spans="1:12" s="46" customFormat="1" ht="24" customHeight="1">
      <c r="A20" s="41">
        <v>11</v>
      </c>
      <c r="B20" s="42" t="str">
        <f>IF(COUNTA(F20:I20)=4,VLOOKUP($G20,リスト!$A$1:$B$97,2,FALSE),"")</f>
        <v/>
      </c>
      <c r="C20" s="69" t="e">
        <f>F20&amp;" "&amp;VLOOKUP(B20,リスト!$C$1:$D$100,2,FALSE)</f>
        <v>#N/A</v>
      </c>
      <c r="D20" s="69"/>
      <c r="E20" s="70"/>
      <c r="F20" s="49"/>
      <c r="G20" s="50"/>
      <c r="H20" s="50"/>
      <c r="I20" s="51"/>
    </row>
    <row r="21" spans="1:12" s="46" customFormat="1" ht="24" customHeight="1">
      <c r="A21" s="41">
        <v>12</v>
      </c>
      <c r="B21" s="42" t="str">
        <f>IF(COUNTA(F21:I21)=4,VLOOKUP($G21,リスト!$A$1:$B$97,2,FALSE),"")</f>
        <v/>
      </c>
      <c r="C21" s="69" t="e">
        <f>F21&amp;" "&amp;VLOOKUP(B21,リスト!$C$1:$D$100,2,FALSE)</f>
        <v>#N/A</v>
      </c>
      <c r="D21" s="69"/>
      <c r="E21" s="70"/>
      <c r="F21" s="49"/>
      <c r="G21" s="50"/>
      <c r="H21" s="50"/>
      <c r="I21" s="51"/>
      <c r="K21" s="47" t="s">
        <v>21</v>
      </c>
      <c r="L21" s="48"/>
    </row>
    <row r="22" spans="1:12" s="46" customFormat="1" ht="24" customHeight="1">
      <c r="A22" s="41">
        <v>13</v>
      </c>
      <c r="B22" s="42" t="str">
        <f>IF(COUNTA(F22:I22)=4,VLOOKUP($G22,リスト!$A$1:$B$97,2,FALSE),"")</f>
        <v/>
      </c>
      <c r="C22" s="69" t="e">
        <f>F22&amp;" "&amp;VLOOKUP(B22,リスト!$C$1:$D$100,2,FALSE)</f>
        <v>#N/A</v>
      </c>
      <c r="D22" s="69"/>
      <c r="E22" s="70"/>
      <c r="F22" s="49"/>
      <c r="G22" s="50"/>
      <c r="H22" s="50"/>
      <c r="I22" s="51"/>
      <c r="K22" s="71" t="s">
        <v>22</v>
      </c>
      <c r="L22" s="72"/>
    </row>
    <row r="23" spans="1:12" s="46" customFormat="1" ht="24" customHeight="1">
      <c r="A23" s="41">
        <v>14</v>
      </c>
      <c r="B23" s="42" t="str">
        <f>IF(COUNTA(F23:I23)=4,VLOOKUP($G23,リスト!$A$1:$B$97,2,FALSE),"")</f>
        <v/>
      </c>
      <c r="C23" s="69" t="e">
        <f>F23&amp;" "&amp;VLOOKUP(B23,リスト!$C$1:$D$100,2,FALSE)</f>
        <v>#N/A</v>
      </c>
      <c r="D23" s="69"/>
      <c r="E23" s="70"/>
      <c r="F23" s="49"/>
      <c r="G23" s="50"/>
      <c r="H23" s="50"/>
      <c r="I23" s="51"/>
      <c r="K23" s="71"/>
      <c r="L23" s="72"/>
    </row>
    <row r="24" spans="1:12" s="46" customFormat="1" ht="24" customHeight="1">
      <c r="A24" s="41">
        <v>15</v>
      </c>
      <c r="B24" s="42" t="str">
        <f>IF(COUNTA(F24:I24)=4,VLOOKUP($G24,リスト!$A$1:$B$97,2,FALSE),"")</f>
        <v/>
      </c>
      <c r="C24" s="69" t="e">
        <f>F24&amp;" "&amp;VLOOKUP(B24,リスト!$C$1:$D$100,2,FALSE)</f>
        <v>#N/A</v>
      </c>
      <c r="D24" s="69"/>
      <c r="E24" s="70"/>
      <c r="F24" s="49"/>
      <c r="G24" s="50"/>
      <c r="H24" s="50"/>
      <c r="I24" s="51"/>
      <c r="K24" s="71" t="s">
        <v>23</v>
      </c>
      <c r="L24" s="72"/>
    </row>
    <row r="25" spans="1:12" s="46" customFormat="1" ht="24" customHeight="1">
      <c r="A25" s="41">
        <v>16</v>
      </c>
      <c r="B25" s="42" t="str">
        <f>IF(COUNTA(F25:I25)=4,VLOOKUP($G25,リスト!$A$1:$B$97,2,FALSE),"")</f>
        <v/>
      </c>
      <c r="C25" s="69" t="e">
        <f>F25&amp;" "&amp;VLOOKUP(B25,リスト!$C$1:$D$100,2,FALSE)</f>
        <v>#N/A</v>
      </c>
      <c r="D25" s="69"/>
      <c r="E25" s="70"/>
      <c r="F25" s="49"/>
      <c r="G25" s="50"/>
      <c r="H25" s="50"/>
      <c r="I25" s="51"/>
      <c r="K25" s="71"/>
      <c r="L25" s="72"/>
    </row>
    <row r="26" spans="1:12" s="46" customFormat="1" ht="24" customHeight="1">
      <c r="A26" s="41">
        <v>17</v>
      </c>
      <c r="B26" s="42" t="str">
        <f>IF(COUNTA(F26:I26)=4,VLOOKUP($G26,リスト!$A$1:$B$97,2,FALSE),"")</f>
        <v/>
      </c>
      <c r="C26" s="69" t="e">
        <f>F26&amp;" "&amp;VLOOKUP(B26,リスト!$C$1:$D$100,2,FALSE)</f>
        <v>#N/A</v>
      </c>
      <c r="D26" s="69"/>
      <c r="E26" s="70"/>
      <c r="F26" s="49"/>
      <c r="G26" s="50"/>
      <c r="H26" s="50"/>
      <c r="I26" s="51"/>
      <c r="K26" s="71"/>
      <c r="L26" s="72"/>
    </row>
    <row r="27" spans="1:12" s="46" customFormat="1" ht="24" customHeight="1">
      <c r="A27" s="41">
        <v>18</v>
      </c>
      <c r="B27" s="42" t="str">
        <f>IF(COUNTA(F27:I27)=4,VLOOKUP($G27,リスト!$A$1:$B$97,2,FALSE),"")</f>
        <v/>
      </c>
      <c r="C27" s="69" t="e">
        <f>F27&amp;" "&amp;VLOOKUP(B27,リスト!$C$1:$D$100,2,FALSE)</f>
        <v>#N/A</v>
      </c>
      <c r="D27" s="69"/>
      <c r="E27" s="70"/>
      <c r="F27" s="49"/>
      <c r="G27" s="50"/>
      <c r="H27" s="50"/>
      <c r="I27" s="51"/>
      <c r="K27" s="71" t="s">
        <v>24</v>
      </c>
      <c r="L27" s="72"/>
    </row>
    <row r="28" spans="1:12" s="46" customFormat="1" ht="24" customHeight="1">
      <c r="A28" s="41">
        <v>19</v>
      </c>
      <c r="B28" s="42" t="str">
        <f>IF(COUNTA(F28:I28)=4,VLOOKUP($G28,リスト!$A$1:$B$97,2,FALSE),"")</f>
        <v/>
      </c>
      <c r="C28" s="69" t="e">
        <f>F28&amp;" "&amp;VLOOKUP(B28,リスト!$C$1:$D$100,2,FALSE)</f>
        <v>#N/A</v>
      </c>
      <c r="D28" s="69"/>
      <c r="E28" s="70"/>
      <c r="F28" s="49"/>
      <c r="G28" s="50"/>
      <c r="H28" s="50"/>
      <c r="I28" s="51"/>
      <c r="K28" s="71"/>
      <c r="L28" s="72"/>
    </row>
    <row r="29" spans="1:12" s="46" customFormat="1" ht="24" customHeight="1">
      <c r="A29" s="41">
        <v>20</v>
      </c>
      <c r="B29" s="42" t="str">
        <f>IF(COUNTA(F29:I29)=4,VLOOKUP($G29,リスト!$A$1:$B$97,2,FALSE),"")</f>
        <v/>
      </c>
      <c r="C29" s="69" t="e">
        <f>F29&amp;" "&amp;VLOOKUP(B29,リスト!$C$1:$D$100,2,FALSE)</f>
        <v>#N/A</v>
      </c>
      <c r="D29" s="69"/>
      <c r="E29" s="70"/>
      <c r="F29" s="49"/>
      <c r="G29" s="50"/>
      <c r="H29" s="50"/>
      <c r="I29" s="51"/>
      <c r="K29" s="54"/>
      <c r="L29" s="55"/>
    </row>
    <row r="30" spans="1:12" s="46" customFormat="1" ht="24" customHeight="1">
      <c r="A30" s="41">
        <v>21</v>
      </c>
      <c r="B30" s="42" t="str">
        <f>IF(COUNTA(F30:I30)=4,VLOOKUP($G30,リスト!$A$1:$B$97,2,FALSE),"")</f>
        <v/>
      </c>
      <c r="C30" s="69" t="e">
        <f>F30&amp;" "&amp;VLOOKUP(B30,リスト!$C$1:$D$100,2,FALSE)</f>
        <v>#N/A</v>
      </c>
      <c r="D30" s="69"/>
      <c r="E30" s="70"/>
      <c r="F30" s="49"/>
      <c r="G30" s="50"/>
      <c r="H30" s="50"/>
      <c r="I30" s="51"/>
      <c r="K30" s="54"/>
      <c r="L30" s="55"/>
    </row>
    <row r="31" spans="1:12" s="46" customFormat="1" ht="24" customHeight="1">
      <c r="A31" s="41">
        <v>22</v>
      </c>
      <c r="B31" s="42" t="str">
        <f>IF(COUNTA(F31:I31)=4,VLOOKUP($G31,リスト!$A$1:$B$97,2,FALSE),"")</f>
        <v/>
      </c>
      <c r="C31" s="69" t="e">
        <f>F31&amp;" "&amp;VLOOKUP(B31,リスト!$C$1:$D$100,2,FALSE)</f>
        <v>#N/A</v>
      </c>
      <c r="D31" s="69"/>
      <c r="E31" s="70"/>
      <c r="F31" s="49"/>
      <c r="G31" s="50"/>
      <c r="H31" s="50"/>
      <c r="I31" s="51"/>
      <c r="K31" s="56"/>
      <c r="L31" s="57"/>
    </row>
    <row r="32" spans="1:12" s="46" customFormat="1" ht="24" customHeight="1">
      <c r="A32" s="41">
        <v>23</v>
      </c>
      <c r="B32" s="42" t="str">
        <f>IF(COUNTA(F32:I32)=4,VLOOKUP($G32,リスト!$A$1:$B$97,2,FALSE),"")</f>
        <v/>
      </c>
      <c r="C32" s="69" t="e">
        <f>F32&amp;" "&amp;VLOOKUP(B32,リスト!$C$1:$D$100,2,FALSE)</f>
        <v>#N/A</v>
      </c>
      <c r="D32" s="69"/>
      <c r="E32" s="70"/>
      <c r="F32" s="49"/>
      <c r="G32" s="50"/>
      <c r="H32" s="50"/>
      <c r="I32" s="51"/>
      <c r="K32" s="56"/>
      <c r="L32" s="57"/>
    </row>
    <row r="33" spans="1:14" s="46" customFormat="1" ht="24" customHeight="1">
      <c r="A33" s="41">
        <v>24</v>
      </c>
      <c r="B33" s="42" t="str">
        <f>IF(COUNTA(F33:I33)=4,VLOOKUP($G33,リスト!$A$1:$B$97,2,FALSE),"")</f>
        <v/>
      </c>
      <c r="C33" s="69" t="e">
        <f>F33&amp;" "&amp;VLOOKUP(B33,リスト!$C$1:$D$100,2,FALSE)</f>
        <v>#N/A</v>
      </c>
      <c r="D33" s="69"/>
      <c r="E33" s="70"/>
      <c r="F33" s="49"/>
      <c r="G33" s="50"/>
      <c r="H33" s="50"/>
      <c r="I33" s="51"/>
      <c r="K33" s="54"/>
      <c r="L33" s="55"/>
    </row>
    <row r="34" spans="1:14" s="46" customFormat="1" ht="24" customHeight="1">
      <c r="A34" s="41">
        <v>25</v>
      </c>
      <c r="B34" s="42" t="str">
        <f>IF(COUNTA(F34:I34)=4,VLOOKUP($G34,リスト!$A$1:$B$97,2,FALSE),"")</f>
        <v/>
      </c>
      <c r="C34" s="69" t="e">
        <f>F34&amp;" "&amp;VLOOKUP(B34,リスト!$C$1:$D$100,2,FALSE)</f>
        <v>#N/A</v>
      </c>
      <c r="D34" s="69"/>
      <c r="E34" s="70"/>
      <c r="F34" s="49"/>
      <c r="G34" s="50"/>
      <c r="H34" s="50"/>
      <c r="I34" s="51"/>
      <c r="K34" s="58"/>
      <c r="L34" s="59"/>
    </row>
    <row r="35" spans="1:14" s="46" customFormat="1" ht="24" customHeight="1">
      <c r="A35" s="41">
        <v>26</v>
      </c>
      <c r="B35" s="42" t="str">
        <f>IF(COUNTA(F35:I35)=4,VLOOKUP($G35,リスト!$A$1:$B$97,2,FALSE),"")</f>
        <v/>
      </c>
      <c r="C35" s="69" t="e">
        <f>F35&amp;" "&amp;VLOOKUP(B35,リスト!$C$1:$D$100,2,FALSE)</f>
        <v>#N/A</v>
      </c>
      <c r="D35" s="69"/>
      <c r="E35" s="70"/>
      <c r="F35" s="49"/>
      <c r="G35" s="50"/>
      <c r="H35" s="50"/>
      <c r="I35" s="51"/>
      <c r="K35" s="58"/>
      <c r="L35" s="59"/>
    </row>
    <row r="36" spans="1:14" s="46" customFormat="1" ht="24" customHeight="1">
      <c r="A36" s="41">
        <v>27</v>
      </c>
      <c r="B36" s="42" t="str">
        <f>IF(COUNTA(F36:I36)=4,VLOOKUP($G36,リスト!$A$1:$B$97,2,FALSE),"")</f>
        <v/>
      </c>
      <c r="C36" s="69" t="e">
        <f>F36&amp;" "&amp;VLOOKUP(B36,リスト!$C$1:$D$100,2,FALSE)</f>
        <v>#N/A</v>
      </c>
      <c r="D36" s="69"/>
      <c r="E36" s="70"/>
      <c r="F36" s="49"/>
      <c r="G36" s="50"/>
      <c r="H36" s="50"/>
      <c r="I36" s="51"/>
      <c r="K36" s="71" t="s">
        <v>25</v>
      </c>
      <c r="L36" s="72"/>
    </row>
    <row r="37" spans="1:14" s="46" customFormat="1" ht="24" customHeight="1">
      <c r="A37" s="41">
        <v>28</v>
      </c>
      <c r="B37" s="42" t="str">
        <f>IF(COUNTA(F37:I37)=4,VLOOKUP($G37,リスト!$A$1:$B$97,2,FALSE),"")</f>
        <v/>
      </c>
      <c r="C37" s="69" t="e">
        <f>F37&amp;" "&amp;VLOOKUP(B37,リスト!$C$1:$D$100,2,FALSE)</f>
        <v>#N/A</v>
      </c>
      <c r="D37" s="69"/>
      <c r="E37" s="70"/>
      <c r="F37" s="49"/>
      <c r="G37" s="50"/>
      <c r="H37" s="50"/>
      <c r="I37" s="51"/>
      <c r="K37" s="105"/>
      <c r="L37" s="106"/>
    </row>
    <row r="38" spans="1:14" s="46" customFormat="1" ht="24" customHeight="1">
      <c r="A38" s="41">
        <v>29</v>
      </c>
      <c r="B38" s="42" t="str">
        <f>IF(COUNTA(F38:I38)=4,VLOOKUP($G38,リスト!$A$1:$B$97,2,FALSE),"")</f>
        <v/>
      </c>
      <c r="C38" s="69" t="e">
        <f>F38&amp;" "&amp;VLOOKUP(B38,リスト!$C$1:$D$100,2,FALSE)</f>
        <v>#N/A</v>
      </c>
      <c r="D38" s="69"/>
      <c r="E38" s="70"/>
      <c r="F38" s="49"/>
      <c r="G38" s="50"/>
      <c r="H38" s="50"/>
      <c r="I38" s="51"/>
    </row>
    <row r="39" spans="1:14" s="46" customFormat="1" ht="24" customHeight="1" thickBot="1">
      <c r="A39" s="41">
        <v>30</v>
      </c>
      <c r="B39" s="42" t="str">
        <f>IF(COUNTA(F39:I39)=4,VLOOKUP($G39,リスト!$A$1:$B$97,2,FALSE),"")</f>
        <v/>
      </c>
      <c r="C39" s="69" t="e">
        <f>F39&amp;" "&amp;VLOOKUP(B39,リスト!$C$1:$D$100,2,FALSE)</f>
        <v>#N/A</v>
      </c>
      <c r="D39" s="69"/>
      <c r="E39" s="70"/>
      <c r="F39" s="60"/>
      <c r="G39" s="61"/>
      <c r="H39" s="61"/>
      <c r="I39" s="62"/>
    </row>
    <row r="40" spans="1:14">
      <c r="K40" s="46"/>
      <c r="L40" s="46"/>
      <c r="M40" s="46"/>
      <c r="N40" s="46"/>
    </row>
    <row r="41" spans="1:14">
      <c r="K41" s="46"/>
      <c r="L41" s="46"/>
      <c r="M41" s="46"/>
      <c r="N41" s="46"/>
    </row>
    <row r="42" spans="1:14">
      <c r="K42" s="46"/>
      <c r="L42" s="46"/>
      <c r="M42" s="46"/>
      <c r="N42" s="46"/>
    </row>
    <row r="43" spans="1:14">
      <c r="K43" s="46"/>
      <c r="L43" s="46"/>
      <c r="M43" s="46"/>
      <c r="N43" s="46"/>
    </row>
    <row r="44" spans="1:14">
      <c r="M44" s="46"/>
      <c r="N44" s="46"/>
    </row>
    <row r="88" spans="2:15" s="63" customFormat="1">
      <c r="B88" s="35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2:15" s="63" customFormat="1">
      <c r="B89" s="35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2:15" s="63" customFormat="1">
      <c r="B90" s="35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2:15" s="63" customFormat="1">
      <c r="B91" s="35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2:15" s="63" customFormat="1">
      <c r="B92" s="35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2:15" s="63" customFormat="1">
      <c r="B93" s="35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</sheetData>
  <mergeCells count="51">
    <mergeCell ref="C31:E31"/>
    <mergeCell ref="C32:E32"/>
    <mergeCell ref="C33:E33"/>
    <mergeCell ref="C38:E38"/>
    <mergeCell ref="C39:E39"/>
    <mergeCell ref="C37:E37"/>
    <mergeCell ref="C35:E35"/>
    <mergeCell ref="C36:E36"/>
    <mergeCell ref="C34:E34"/>
    <mergeCell ref="K36:L37"/>
    <mergeCell ref="C26:E26"/>
    <mergeCell ref="C16:E16"/>
    <mergeCell ref="K27:L28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7:E27"/>
    <mergeCell ref="C28:E28"/>
    <mergeCell ref="C29:E29"/>
    <mergeCell ref="A3:D3"/>
    <mergeCell ref="E3:I3"/>
    <mergeCell ref="K8:L8"/>
    <mergeCell ref="K5:L5"/>
    <mergeCell ref="D5:I5"/>
    <mergeCell ref="A5:C5"/>
    <mergeCell ref="A8:A9"/>
    <mergeCell ref="B8:E8"/>
    <mergeCell ref="F8:F9"/>
    <mergeCell ref="G8:I8"/>
    <mergeCell ref="C9:E9"/>
    <mergeCell ref="A6:C6"/>
    <mergeCell ref="O6:Q6"/>
    <mergeCell ref="K9:L9"/>
    <mergeCell ref="K12:L12"/>
    <mergeCell ref="K6:L6"/>
    <mergeCell ref="D6:I6"/>
    <mergeCell ref="C10:E10"/>
    <mergeCell ref="C11:E11"/>
    <mergeCell ref="C30:E30"/>
    <mergeCell ref="K22:L23"/>
    <mergeCell ref="C12:E12"/>
    <mergeCell ref="C13:E13"/>
    <mergeCell ref="K24:L26"/>
    <mergeCell ref="C14:E14"/>
    <mergeCell ref="C15:E15"/>
  </mergeCells>
  <phoneticPr fontId="8"/>
  <conditionalFormatting sqref="B38:E39 B10:E27">
    <cfRule type="containsErrors" dxfId="7" priority="8">
      <formula>ISERROR(B10)</formula>
    </cfRule>
  </conditionalFormatting>
  <conditionalFormatting sqref="K5:K6">
    <cfRule type="cellIs" dxfId="6" priority="7" operator="equal">
      <formula>0</formula>
    </cfRule>
  </conditionalFormatting>
  <conditionalFormatting sqref="B37:E37">
    <cfRule type="containsErrors" dxfId="5" priority="6">
      <formula>ISERROR(B37)</formula>
    </cfRule>
  </conditionalFormatting>
  <conditionalFormatting sqref="B36:E36">
    <cfRule type="containsErrors" dxfId="4" priority="5">
      <formula>ISERROR(B36)</formula>
    </cfRule>
  </conditionalFormatting>
  <conditionalFormatting sqref="B35:E35">
    <cfRule type="containsErrors" dxfId="3" priority="4">
      <formula>ISERROR(B35)</formula>
    </cfRule>
  </conditionalFormatting>
  <conditionalFormatting sqref="B29:E34">
    <cfRule type="containsErrors" dxfId="2" priority="3">
      <formula>ISERROR(B29)</formula>
    </cfRule>
  </conditionalFormatting>
  <conditionalFormatting sqref="B28:E28">
    <cfRule type="containsErrors" dxfId="1" priority="2">
      <formula>ISERROR(B28)</formula>
    </cfRule>
  </conditionalFormatting>
  <conditionalFormatting sqref="O6">
    <cfRule type="cellIs" dxfId="0" priority="1" operator="equal">
      <formula>0</formula>
    </cfRule>
  </conditionalFormatting>
  <printOptions horizontalCentered="1" verticalCentered="1"/>
  <pageMargins left="0.39370078740157483" right="0" top="0" bottom="0" header="0.51181102362204722" footer="0.19685039370078741"/>
  <pageSetup paperSize="9" scale="9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DE5A7C-F2ED-4FF9-ADD5-DE94276BA0F0}">
          <x14:formula1>
            <xm:f>リスト!$E$1:$E$2</xm:f>
          </x14:formula1>
          <xm:sqref>F10:F39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94890-6AC8-4459-BA48-B03223A01772}">
  <sheetPr>
    <tabColor rgb="FFFFFF00"/>
  </sheetPr>
  <dimension ref="A1:H96"/>
  <sheetViews>
    <sheetView workbookViewId="0">
      <selection activeCell="D7" sqref="D7"/>
    </sheetView>
  </sheetViews>
  <sheetFormatPr defaultRowHeight="18.75"/>
  <cols>
    <col min="1" max="1" width="3.5" style="1" bestFit="1" customWidth="1"/>
    <col min="2" max="2" width="3.375" style="1" customWidth="1"/>
    <col min="3" max="3" width="3.375" style="20" customWidth="1"/>
    <col min="4" max="4" width="16.875" style="20" customWidth="1"/>
    <col min="5" max="5" width="5.25" style="2" bestFit="1" customWidth="1"/>
    <col min="6" max="6" width="8.625" style="2" customWidth="1"/>
    <col min="7" max="7" width="4.625" style="2" customWidth="1"/>
    <col min="8" max="8" width="8.625" style="2" customWidth="1"/>
  </cols>
  <sheetData>
    <row r="1" spans="1:8">
      <c r="A1" s="3">
        <v>7</v>
      </c>
      <c r="B1" s="1" t="s">
        <v>26</v>
      </c>
      <c r="C1" s="19" t="s">
        <v>27</v>
      </c>
      <c r="D1" s="19" t="s">
        <v>28</v>
      </c>
      <c r="E1" s="3" t="s">
        <v>29</v>
      </c>
      <c r="F1" s="3"/>
      <c r="G1" s="3"/>
      <c r="H1" s="3"/>
    </row>
    <row r="2" spans="1:8">
      <c r="A2" s="3">
        <v>8</v>
      </c>
      <c r="B2" s="1" t="s">
        <v>26</v>
      </c>
      <c r="C2" s="19" t="s">
        <v>30</v>
      </c>
      <c r="D2" s="19" t="s">
        <v>31</v>
      </c>
      <c r="E2" s="3" t="s">
        <v>32</v>
      </c>
      <c r="F2" s="3"/>
      <c r="G2" s="3"/>
      <c r="H2" s="3"/>
    </row>
    <row r="3" spans="1:8">
      <c r="A3" s="3">
        <v>9</v>
      </c>
      <c r="B3" s="1" t="s">
        <v>33</v>
      </c>
      <c r="C3" s="19" t="s">
        <v>34</v>
      </c>
      <c r="D3" s="19" t="s">
        <v>35</v>
      </c>
      <c r="E3" s="3"/>
      <c r="F3" s="3"/>
      <c r="G3" s="3"/>
      <c r="H3" s="3"/>
    </row>
    <row r="4" spans="1:8">
      <c r="A4" s="3">
        <v>10</v>
      </c>
      <c r="B4" s="1" t="s">
        <v>33</v>
      </c>
      <c r="C4" s="19" t="s">
        <v>36</v>
      </c>
      <c r="D4" s="19" t="s">
        <v>37</v>
      </c>
      <c r="E4" s="3"/>
      <c r="F4" s="3"/>
      <c r="G4" s="3"/>
      <c r="H4" s="3"/>
    </row>
    <row r="5" spans="1:8">
      <c r="A5" s="3">
        <v>11</v>
      </c>
      <c r="B5" s="1" t="s">
        <v>38</v>
      </c>
      <c r="C5" s="19" t="s">
        <v>39</v>
      </c>
      <c r="D5" s="19" t="s">
        <v>40</v>
      </c>
      <c r="E5" s="3"/>
      <c r="F5" s="3"/>
      <c r="G5" s="3"/>
      <c r="H5" s="3"/>
    </row>
    <row r="6" spans="1:8">
      <c r="A6" s="3">
        <v>12</v>
      </c>
      <c r="B6" s="1" t="s">
        <v>38</v>
      </c>
      <c r="C6" s="19" t="s">
        <v>41</v>
      </c>
      <c r="D6" s="19" t="s">
        <v>42</v>
      </c>
      <c r="E6" s="3"/>
      <c r="F6" s="3"/>
      <c r="G6" s="3"/>
      <c r="H6" s="3"/>
    </row>
    <row r="7" spans="1:8">
      <c r="A7" s="3">
        <v>15</v>
      </c>
      <c r="B7" s="3" t="s">
        <v>27</v>
      </c>
      <c r="C7" s="19" t="s">
        <v>43</v>
      </c>
      <c r="D7" s="19" t="s">
        <v>44</v>
      </c>
      <c r="E7" s="3"/>
      <c r="F7" s="3"/>
      <c r="G7" s="3"/>
      <c r="H7" s="3"/>
    </row>
    <row r="8" spans="1:8">
      <c r="A8" s="3">
        <v>16</v>
      </c>
      <c r="B8" s="3" t="s">
        <v>27</v>
      </c>
      <c r="C8" s="19" t="s">
        <v>38</v>
      </c>
      <c r="D8" s="19" t="s">
        <v>45</v>
      </c>
      <c r="E8" s="3"/>
      <c r="F8" s="3"/>
      <c r="G8" s="3"/>
      <c r="H8" s="3"/>
    </row>
    <row r="9" spans="1:8">
      <c r="A9" s="3">
        <v>17</v>
      </c>
      <c r="B9" s="3" t="s">
        <v>27</v>
      </c>
      <c r="C9" s="19" t="s">
        <v>33</v>
      </c>
      <c r="D9" s="19" t="s">
        <v>46</v>
      </c>
      <c r="E9" s="3"/>
      <c r="F9" s="3"/>
      <c r="G9" s="3"/>
      <c r="H9" s="3"/>
    </row>
    <row r="10" spans="1:8">
      <c r="A10" s="3">
        <v>18</v>
      </c>
      <c r="B10" s="3" t="s">
        <v>27</v>
      </c>
      <c r="C10" s="19" t="s">
        <v>26</v>
      </c>
      <c r="D10" s="19" t="s">
        <v>47</v>
      </c>
      <c r="E10" s="3"/>
      <c r="F10" s="3"/>
      <c r="G10" s="3"/>
      <c r="H10" s="3"/>
    </row>
    <row r="11" spans="1:8">
      <c r="A11" s="3">
        <v>19</v>
      </c>
      <c r="B11" s="3" t="s">
        <v>27</v>
      </c>
      <c r="C11" s="19"/>
      <c r="D11" s="19"/>
      <c r="E11" s="3"/>
      <c r="F11" s="3"/>
      <c r="G11" s="3"/>
      <c r="H11" s="3"/>
    </row>
    <row r="12" spans="1:8">
      <c r="A12" s="3">
        <v>20</v>
      </c>
      <c r="B12" s="3" t="s">
        <v>30</v>
      </c>
      <c r="C12" s="19"/>
      <c r="D12" s="19"/>
      <c r="E12" s="3"/>
      <c r="F12" s="3"/>
      <c r="G12" s="3"/>
      <c r="H12" s="3"/>
    </row>
    <row r="13" spans="1:8">
      <c r="A13" s="3">
        <v>21</v>
      </c>
      <c r="B13" s="3" t="s">
        <v>30</v>
      </c>
      <c r="C13" s="19"/>
      <c r="D13" s="19"/>
      <c r="E13" s="3"/>
      <c r="F13" s="3"/>
      <c r="G13" s="3"/>
      <c r="H13" s="3"/>
    </row>
    <row r="14" spans="1:8">
      <c r="A14" s="3">
        <v>22</v>
      </c>
      <c r="B14" s="3" t="s">
        <v>30</v>
      </c>
      <c r="C14" s="19"/>
      <c r="D14" s="19"/>
      <c r="E14" s="3"/>
      <c r="F14" s="3"/>
      <c r="G14" s="3"/>
      <c r="H14" s="3"/>
    </row>
    <row r="15" spans="1:8">
      <c r="A15" s="3">
        <v>23</v>
      </c>
      <c r="B15" s="3" t="s">
        <v>30</v>
      </c>
      <c r="C15" s="19"/>
      <c r="D15" s="19"/>
      <c r="E15" s="3"/>
      <c r="F15" s="3"/>
      <c r="G15" s="3"/>
      <c r="H15" s="3"/>
    </row>
    <row r="16" spans="1:8">
      <c r="A16" s="3">
        <v>24</v>
      </c>
      <c r="B16" s="3" t="s">
        <v>30</v>
      </c>
      <c r="C16" s="19"/>
      <c r="D16" s="19"/>
      <c r="E16" s="3"/>
      <c r="F16" s="3"/>
      <c r="G16" s="3"/>
      <c r="H16" s="3"/>
    </row>
    <row r="17" spans="1:8">
      <c r="A17" s="3">
        <v>25</v>
      </c>
      <c r="B17" s="3" t="s">
        <v>30</v>
      </c>
      <c r="C17" s="19"/>
      <c r="D17" s="19"/>
      <c r="E17" s="3"/>
      <c r="F17" s="3"/>
      <c r="G17" s="3"/>
      <c r="H17" s="3"/>
    </row>
    <row r="18" spans="1:8">
      <c r="A18" s="3">
        <v>26</v>
      </c>
      <c r="B18" s="3" t="s">
        <v>30</v>
      </c>
      <c r="C18" s="19"/>
      <c r="D18" s="19"/>
      <c r="E18" s="3"/>
      <c r="F18" s="3"/>
      <c r="G18" s="3"/>
      <c r="H18" s="3"/>
    </row>
    <row r="19" spans="1:8">
      <c r="A19" s="3">
        <v>27</v>
      </c>
      <c r="B19" s="3" t="s">
        <v>30</v>
      </c>
      <c r="C19" s="19"/>
      <c r="D19" s="19"/>
      <c r="E19" s="3"/>
      <c r="F19" s="3"/>
      <c r="G19" s="3"/>
      <c r="H19" s="3"/>
    </row>
    <row r="20" spans="1:8">
      <c r="A20" s="3">
        <v>27</v>
      </c>
      <c r="B20" s="3" t="s">
        <v>30</v>
      </c>
      <c r="C20" s="19"/>
      <c r="D20" s="19"/>
      <c r="E20" s="3"/>
      <c r="F20" s="3"/>
      <c r="G20" s="3"/>
      <c r="H20" s="3"/>
    </row>
    <row r="21" spans="1:8">
      <c r="A21" s="3">
        <v>27</v>
      </c>
      <c r="B21" s="3" t="s">
        <v>30</v>
      </c>
      <c r="C21" s="19"/>
      <c r="D21" s="19"/>
      <c r="E21" s="3"/>
      <c r="F21" s="3"/>
      <c r="G21" s="3"/>
      <c r="H21" s="3"/>
    </row>
    <row r="22" spans="1:8">
      <c r="A22" s="3">
        <v>27</v>
      </c>
      <c r="B22" s="3" t="s">
        <v>30</v>
      </c>
      <c r="C22" s="19"/>
      <c r="D22" s="19"/>
      <c r="E22" s="3"/>
      <c r="F22" s="3"/>
      <c r="G22" s="3"/>
      <c r="H22" s="3"/>
    </row>
    <row r="23" spans="1:8">
      <c r="A23" s="3">
        <v>27</v>
      </c>
      <c r="B23" s="3" t="s">
        <v>30</v>
      </c>
      <c r="C23" s="19"/>
      <c r="D23" s="19"/>
      <c r="E23" s="3"/>
      <c r="F23" s="3"/>
      <c r="G23" s="3"/>
      <c r="H23" s="3"/>
    </row>
    <row r="24" spans="1:8">
      <c r="A24" s="3">
        <v>27</v>
      </c>
      <c r="B24" s="3" t="s">
        <v>30</v>
      </c>
      <c r="C24" s="19"/>
      <c r="D24" s="19"/>
      <c r="E24" s="3"/>
      <c r="F24" s="3"/>
      <c r="G24" s="3"/>
      <c r="H24" s="3"/>
    </row>
    <row r="25" spans="1:8">
      <c r="A25" s="3">
        <v>28</v>
      </c>
      <c r="B25" s="3" t="s">
        <v>30</v>
      </c>
      <c r="C25" s="19"/>
      <c r="D25" s="19"/>
      <c r="E25" s="3"/>
      <c r="F25" s="3"/>
      <c r="G25" s="3"/>
      <c r="H25" s="3"/>
    </row>
    <row r="26" spans="1:8">
      <c r="A26" s="3">
        <v>29</v>
      </c>
      <c r="B26" s="3" t="s">
        <v>30</v>
      </c>
      <c r="C26" s="19"/>
      <c r="D26" s="19"/>
      <c r="E26" s="3"/>
      <c r="F26" s="3"/>
      <c r="G26" s="3"/>
      <c r="H26" s="3"/>
    </row>
    <row r="27" spans="1:8">
      <c r="A27" s="3">
        <v>30</v>
      </c>
      <c r="B27" s="3" t="s">
        <v>34</v>
      </c>
      <c r="C27" s="19"/>
      <c r="D27" s="19"/>
      <c r="E27" s="3"/>
      <c r="F27" s="3"/>
      <c r="G27" s="3"/>
      <c r="H27" s="3"/>
    </row>
    <row r="28" spans="1:8">
      <c r="A28" s="3">
        <v>31</v>
      </c>
      <c r="B28" s="3" t="s">
        <v>34</v>
      </c>
      <c r="C28" s="19"/>
      <c r="D28" s="19"/>
      <c r="E28" s="3"/>
      <c r="F28" s="3"/>
      <c r="G28" s="3"/>
      <c r="H28" s="3"/>
    </row>
    <row r="29" spans="1:8">
      <c r="A29" s="3">
        <v>32</v>
      </c>
      <c r="B29" s="3" t="s">
        <v>34</v>
      </c>
      <c r="C29" s="19"/>
      <c r="D29" s="19"/>
      <c r="E29" s="3"/>
      <c r="F29" s="3"/>
      <c r="G29" s="3"/>
      <c r="H29" s="3"/>
    </row>
    <row r="30" spans="1:8">
      <c r="A30" s="3">
        <v>33</v>
      </c>
      <c r="B30" s="3" t="s">
        <v>34</v>
      </c>
      <c r="C30" s="19"/>
      <c r="D30" s="19"/>
      <c r="E30" s="3"/>
      <c r="F30" s="3"/>
      <c r="G30" s="3"/>
      <c r="H30" s="3"/>
    </row>
    <row r="31" spans="1:8">
      <c r="A31" s="3">
        <v>34</v>
      </c>
      <c r="B31" s="3" t="s">
        <v>34</v>
      </c>
      <c r="C31" s="19"/>
      <c r="D31" s="19"/>
      <c r="E31" s="3"/>
      <c r="F31" s="3"/>
      <c r="G31" s="3"/>
      <c r="H31" s="3"/>
    </row>
    <row r="32" spans="1:8">
      <c r="A32" s="3">
        <v>35</v>
      </c>
      <c r="B32" s="3" t="s">
        <v>34</v>
      </c>
      <c r="C32" s="19"/>
      <c r="D32" s="19"/>
    </row>
    <row r="33" spans="1:4">
      <c r="A33" s="3">
        <v>36</v>
      </c>
      <c r="B33" s="3" t="s">
        <v>34</v>
      </c>
      <c r="C33" s="19"/>
      <c r="D33" s="19"/>
    </row>
    <row r="34" spans="1:4">
      <c r="A34" s="3">
        <v>37</v>
      </c>
      <c r="B34" s="3" t="s">
        <v>34</v>
      </c>
      <c r="C34" s="19"/>
      <c r="D34" s="19"/>
    </row>
    <row r="35" spans="1:4">
      <c r="A35" s="3">
        <v>38</v>
      </c>
      <c r="B35" s="3" t="s">
        <v>34</v>
      </c>
      <c r="C35" s="19"/>
      <c r="D35" s="19"/>
    </row>
    <row r="36" spans="1:4">
      <c r="A36" s="3">
        <v>39</v>
      </c>
      <c r="B36" s="3" t="s">
        <v>34</v>
      </c>
      <c r="C36" s="19"/>
      <c r="D36" s="19"/>
    </row>
    <row r="37" spans="1:4">
      <c r="A37" s="3">
        <v>40</v>
      </c>
      <c r="B37" s="3" t="s">
        <v>48</v>
      </c>
      <c r="C37" s="19"/>
      <c r="D37" s="19"/>
    </row>
    <row r="38" spans="1:4">
      <c r="A38" s="3">
        <v>41</v>
      </c>
      <c r="B38" s="3" t="s">
        <v>48</v>
      </c>
      <c r="C38" s="19"/>
      <c r="D38" s="19"/>
    </row>
    <row r="39" spans="1:4">
      <c r="A39" s="3">
        <v>42</v>
      </c>
      <c r="B39" s="3" t="s">
        <v>48</v>
      </c>
      <c r="C39" s="19"/>
      <c r="D39" s="19"/>
    </row>
    <row r="40" spans="1:4">
      <c r="A40" s="3">
        <v>43</v>
      </c>
      <c r="B40" s="3" t="s">
        <v>48</v>
      </c>
      <c r="C40" s="19"/>
      <c r="D40" s="19"/>
    </row>
    <row r="41" spans="1:4">
      <c r="A41" s="3">
        <v>44</v>
      </c>
      <c r="B41" s="3" t="s">
        <v>48</v>
      </c>
      <c r="C41" s="19"/>
      <c r="D41" s="19"/>
    </row>
    <row r="42" spans="1:4">
      <c r="A42" s="3">
        <v>45</v>
      </c>
      <c r="B42" s="3" t="s">
        <v>48</v>
      </c>
      <c r="C42" s="19"/>
      <c r="D42" s="19"/>
    </row>
    <row r="43" spans="1:4">
      <c r="A43" s="3">
        <v>46</v>
      </c>
      <c r="B43" s="3" t="s">
        <v>48</v>
      </c>
      <c r="C43" s="19"/>
      <c r="D43" s="19"/>
    </row>
    <row r="44" spans="1:4">
      <c r="A44" s="3">
        <v>47</v>
      </c>
      <c r="B44" s="3" t="s">
        <v>48</v>
      </c>
      <c r="C44" s="19"/>
      <c r="D44" s="19"/>
    </row>
    <row r="45" spans="1:4">
      <c r="A45" s="3">
        <v>48</v>
      </c>
      <c r="B45" s="3" t="s">
        <v>48</v>
      </c>
      <c r="C45" s="19"/>
      <c r="D45" s="19"/>
    </row>
    <row r="46" spans="1:4">
      <c r="A46" s="3">
        <v>49</v>
      </c>
      <c r="B46" s="3" t="s">
        <v>48</v>
      </c>
      <c r="C46" s="19"/>
      <c r="D46" s="19"/>
    </row>
    <row r="47" spans="1:4">
      <c r="A47" s="3">
        <v>50</v>
      </c>
      <c r="B47" s="3" t="s">
        <v>39</v>
      </c>
      <c r="C47" s="19"/>
      <c r="D47" s="19"/>
    </row>
    <row r="48" spans="1:4">
      <c r="A48" s="3">
        <v>51</v>
      </c>
      <c r="B48" s="3" t="s">
        <v>39</v>
      </c>
      <c r="C48" s="19"/>
      <c r="D48" s="19"/>
    </row>
    <row r="49" spans="1:4">
      <c r="A49" s="3">
        <v>52</v>
      </c>
      <c r="B49" s="3" t="s">
        <v>39</v>
      </c>
      <c r="C49" s="19"/>
      <c r="D49" s="19"/>
    </row>
    <row r="50" spans="1:4">
      <c r="A50" s="3">
        <v>53</v>
      </c>
      <c r="B50" s="3" t="s">
        <v>39</v>
      </c>
      <c r="C50" s="19"/>
      <c r="D50" s="19"/>
    </row>
    <row r="51" spans="1:4">
      <c r="A51" s="3">
        <v>54</v>
      </c>
      <c r="B51" s="3" t="s">
        <v>39</v>
      </c>
      <c r="C51" s="19"/>
      <c r="D51" s="19"/>
    </row>
    <row r="52" spans="1:4">
      <c r="A52" s="3">
        <v>55</v>
      </c>
      <c r="B52" s="3" t="s">
        <v>39</v>
      </c>
      <c r="C52" s="19"/>
      <c r="D52" s="19"/>
    </row>
    <row r="53" spans="1:4">
      <c r="A53" s="3">
        <v>56</v>
      </c>
      <c r="B53" s="3" t="s">
        <v>39</v>
      </c>
      <c r="C53" s="19"/>
      <c r="D53" s="19"/>
    </row>
    <row r="54" spans="1:4">
      <c r="A54" s="3">
        <v>57</v>
      </c>
      <c r="B54" s="3" t="s">
        <v>39</v>
      </c>
      <c r="C54" s="19"/>
      <c r="D54" s="19"/>
    </row>
    <row r="55" spans="1:4">
      <c r="A55" s="3">
        <v>58</v>
      </c>
      <c r="B55" s="3" t="s">
        <v>39</v>
      </c>
      <c r="C55" s="19"/>
      <c r="D55" s="19"/>
    </row>
    <row r="56" spans="1:4">
      <c r="A56" s="3">
        <v>59</v>
      </c>
      <c r="B56" s="3" t="s">
        <v>39</v>
      </c>
      <c r="C56" s="19"/>
      <c r="D56" s="19"/>
    </row>
    <row r="57" spans="1:4">
      <c r="A57" s="3">
        <v>60</v>
      </c>
      <c r="B57" s="3" t="s">
        <v>41</v>
      </c>
      <c r="C57" s="19"/>
      <c r="D57" s="19"/>
    </row>
    <row r="58" spans="1:4">
      <c r="A58" s="3">
        <v>61</v>
      </c>
      <c r="B58" s="3" t="s">
        <v>41</v>
      </c>
      <c r="C58" s="19"/>
      <c r="D58" s="19"/>
    </row>
    <row r="59" spans="1:4">
      <c r="A59" s="3">
        <v>62</v>
      </c>
      <c r="B59" s="3" t="s">
        <v>41</v>
      </c>
      <c r="C59" s="19"/>
      <c r="D59" s="19"/>
    </row>
    <row r="60" spans="1:4">
      <c r="A60" s="3">
        <v>63</v>
      </c>
      <c r="B60" s="3" t="s">
        <v>41</v>
      </c>
      <c r="C60" s="19"/>
      <c r="D60" s="19"/>
    </row>
    <row r="61" spans="1:4">
      <c r="A61" s="3">
        <v>64</v>
      </c>
      <c r="B61" s="3" t="s">
        <v>41</v>
      </c>
      <c r="C61" s="19"/>
      <c r="D61" s="19"/>
    </row>
    <row r="62" spans="1:4">
      <c r="A62" s="3">
        <v>65</v>
      </c>
      <c r="B62" s="3" t="s">
        <v>41</v>
      </c>
      <c r="C62" s="19"/>
      <c r="D62" s="19"/>
    </row>
    <row r="63" spans="1:4">
      <c r="A63" s="3">
        <v>66</v>
      </c>
      <c r="B63" s="3" t="s">
        <v>41</v>
      </c>
      <c r="C63" s="19"/>
      <c r="D63" s="19"/>
    </row>
    <row r="64" spans="1:4">
      <c r="A64" s="3">
        <v>67</v>
      </c>
      <c r="B64" s="3" t="s">
        <v>41</v>
      </c>
      <c r="C64" s="19"/>
      <c r="D64" s="19"/>
    </row>
    <row r="65" spans="1:8">
      <c r="A65" s="3">
        <v>68</v>
      </c>
      <c r="B65" s="3" t="s">
        <v>41</v>
      </c>
      <c r="C65" s="19"/>
      <c r="D65" s="19"/>
    </row>
    <row r="66" spans="1:8">
      <c r="A66" s="3">
        <v>69</v>
      </c>
      <c r="B66" s="3" t="s">
        <v>41</v>
      </c>
      <c r="C66" s="19"/>
      <c r="D66" s="19"/>
    </row>
    <row r="67" spans="1:8">
      <c r="A67" s="3">
        <v>70</v>
      </c>
      <c r="B67" s="3" t="s">
        <v>43</v>
      </c>
      <c r="C67" s="19"/>
      <c r="D67" s="19"/>
    </row>
    <row r="68" spans="1:8">
      <c r="A68" s="3">
        <v>71</v>
      </c>
      <c r="B68" s="3" t="s">
        <v>43</v>
      </c>
      <c r="C68" s="19"/>
      <c r="D68" s="19"/>
    </row>
    <row r="69" spans="1:8">
      <c r="A69" s="3">
        <v>72</v>
      </c>
      <c r="B69" s="3" t="s">
        <v>43</v>
      </c>
      <c r="C69" s="19"/>
      <c r="D69" s="19"/>
    </row>
    <row r="70" spans="1:8">
      <c r="A70" s="3">
        <v>73</v>
      </c>
      <c r="B70" s="3" t="s">
        <v>43</v>
      </c>
      <c r="C70" s="19"/>
      <c r="D70" s="19"/>
    </row>
    <row r="71" spans="1:8">
      <c r="A71" s="3">
        <v>74</v>
      </c>
      <c r="B71" s="3" t="s">
        <v>43</v>
      </c>
      <c r="C71" s="19"/>
      <c r="D71" s="19"/>
    </row>
    <row r="72" spans="1:8">
      <c r="A72" s="3">
        <v>75</v>
      </c>
      <c r="B72" s="3" t="s">
        <v>43</v>
      </c>
      <c r="C72" s="19"/>
      <c r="D72" s="19"/>
    </row>
    <row r="73" spans="1:8">
      <c r="A73" s="3">
        <v>76</v>
      </c>
      <c r="B73" s="3" t="s">
        <v>43</v>
      </c>
      <c r="C73" s="19"/>
      <c r="D73" s="19"/>
    </row>
    <row r="74" spans="1:8">
      <c r="A74" s="3">
        <v>77</v>
      </c>
      <c r="B74" s="3" t="s">
        <v>43</v>
      </c>
      <c r="C74" s="19"/>
      <c r="D74" s="19"/>
    </row>
    <row r="75" spans="1:8">
      <c r="A75" s="3">
        <v>78</v>
      </c>
      <c r="B75" s="3" t="s">
        <v>43</v>
      </c>
      <c r="C75" s="19"/>
      <c r="D75" s="19"/>
    </row>
    <row r="76" spans="1:8">
      <c r="A76" s="3">
        <v>79</v>
      </c>
      <c r="B76" s="3" t="s">
        <v>43</v>
      </c>
      <c r="C76" s="19"/>
      <c r="D76" s="19"/>
    </row>
    <row r="77" spans="1:8">
      <c r="A77" s="3">
        <v>80</v>
      </c>
      <c r="B77" s="3" t="s">
        <v>43</v>
      </c>
      <c r="C77" s="19"/>
      <c r="D77" s="19"/>
    </row>
    <row r="78" spans="1:8">
      <c r="A78" s="3">
        <v>81</v>
      </c>
      <c r="B78" s="3" t="s">
        <v>43</v>
      </c>
      <c r="C78" s="19"/>
      <c r="D78" s="19"/>
    </row>
    <row r="79" spans="1:8">
      <c r="A79" s="3">
        <v>82</v>
      </c>
      <c r="B79" s="3" t="s">
        <v>43</v>
      </c>
      <c r="E79" s="20"/>
      <c r="F79" s="20"/>
      <c r="G79" s="20"/>
      <c r="H79" s="20"/>
    </row>
    <row r="80" spans="1:8">
      <c r="A80" s="3">
        <v>83</v>
      </c>
      <c r="B80" s="3" t="s">
        <v>43</v>
      </c>
      <c r="E80" s="20"/>
      <c r="F80" s="20"/>
      <c r="G80" s="20"/>
      <c r="H80" s="20"/>
    </row>
    <row r="81" spans="1:8">
      <c r="A81" s="3">
        <v>84</v>
      </c>
      <c r="B81" s="3" t="s">
        <v>43</v>
      </c>
      <c r="E81" s="20"/>
      <c r="F81" s="20"/>
      <c r="G81" s="20"/>
      <c r="H81" s="20"/>
    </row>
    <row r="82" spans="1:8">
      <c r="A82" s="3">
        <v>85</v>
      </c>
      <c r="B82" s="3" t="s">
        <v>43</v>
      </c>
      <c r="E82" s="20"/>
      <c r="F82" s="20"/>
      <c r="G82" s="20"/>
      <c r="H82" s="20"/>
    </row>
    <row r="83" spans="1:8">
      <c r="A83" s="3">
        <v>86</v>
      </c>
      <c r="B83" s="3" t="s">
        <v>43</v>
      </c>
      <c r="E83" s="20"/>
      <c r="F83" s="20"/>
      <c r="G83" s="20"/>
      <c r="H83" s="20"/>
    </row>
    <row r="84" spans="1:8">
      <c r="A84" s="3">
        <v>87</v>
      </c>
      <c r="B84" s="3" t="s">
        <v>43</v>
      </c>
      <c r="E84" s="20"/>
      <c r="F84" s="20"/>
      <c r="G84" s="20"/>
      <c r="H84" s="20"/>
    </row>
    <row r="85" spans="1:8">
      <c r="A85" s="3">
        <v>88</v>
      </c>
      <c r="B85" s="3" t="s">
        <v>43</v>
      </c>
    </row>
    <row r="86" spans="1:8">
      <c r="A86" s="3">
        <v>89</v>
      </c>
      <c r="B86" s="3" t="s">
        <v>43</v>
      </c>
    </row>
    <row r="87" spans="1:8">
      <c r="A87" s="3">
        <v>90</v>
      </c>
      <c r="B87" s="3" t="s">
        <v>43</v>
      </c>
    </row>
    <row r="88" spans="1:8">
      <c r="A88" s="3">
        <v>91</v>
      </c>
      <c r="B88" s="3" t="s">
        <v>43</v>
      </c>
    </row>
    <row r="89" spans="1:8">
      <c r="A89" s="3">
        <v>92</v>
      </c>
      <c r="B89" s="3" t="s">
        <v>43</v>
      </c>
    </row>
    <row r="90" spans="1:8">
      <c r="A90" s="3">
        <v>93</v>
      </c>
      <c r="B90" s="3" t="s">
        <v>43</v>
      </c>
    </row>
    <row r="91" spans="1:8">
      <c r="A91" s="3">
        <v>94</v>
      </c>
      <c r="B91" s="3" t="s">
        <v>43</v>
      </c>
    </row>
    <row r="92" spans="1:8">
      <c r="A92" s="3">
        <v>95</v>
      </c>
      <c r="B92" s="3" t="s">
        <v>43</v>
      </c>
    </row>
    <row r="93" spans="1:8">
      <c r="A93" s="3">
        <v>96</v>
      </c>
      <c r="B93" s="3" t="s">
        <v>43</v>
      </c>
    </row>
    <row r="94" spans="1:8">
      <c r="A94" s="3">
        <v>97</v>
      </c>
      <c r="B94" s="3" t="s">
        <v>43</v>
      </c>
    </row>
    <row r="95" spans="1:8">
      <c r="A95" s="3">
        <v>98</v>
      </c>
      <c r="B95" s="3" t="s">
        <v>43</v>
      </c>
    </row>
    <row r="96" spans="1:8">
      <c r="A96" s="3">
        <v>99</v>
      </c>
      <c r="B96" s="3" t="s">
        <v>43</v>
      </c>
    </row>
  </sheetData>
  <phoneticPr fontId="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C2639-4E23-4B36-81AC-F603B8DF456C}">
  <sheetPr>
    <tabColor rgb="FFFFFF00"/>
    <pageSetUpPr fitToPage="1"/>
  </sheetPr>
  <dimension ref="A1:M88"/>
  <sheetViews>
    <sheetView view="pageBreakPreview" zoomScaleNormal="115" zoomScaleSheetLayoutView="100" zoomScalePageLayoutView="115" workbookViewId="0">
      <selection activeCell="N11" sqref="N11"/>
    </sheetView>
  </sheetViews>
  <sheetFormatPr defaultColWidth="8.875" defaultRowHeight="13.5"/>
  <cols>
    <col min="1" max="1" width="3.5" style="13" bestFit="1" customWidth="1"/>
    <col min="2" max="2" width="6.625" style="11" customWidth="1"/>
    <col min="3" max="3" width="6.375" style="13" customWidth="1"/>
    <col min="4" max="4" width="8.625" style="13" customWidth="1"/>
    <col min="5" max="5" width="5.625" style="13" customWidth="1"/>
    <col min="6" max="6" width="6.5" style="13" customWidth="1"/>
    <col min="7" max="10" width="12.625" style="13" customWidth="1"/>
    <col min="11" max="11" width="0.625" style="13" customWidth="1"/>
    <col min="12" max="25" width="8.625" style="13" customWidth="1"/>
    <col min="26" max="16384" width="8.875" style="13"/>
  </cols>
  <sheetData>
    <row r="1" spans="1:11" s="10" customFormat="1" ht="30" customHeight="1">
      <c r="A1" s="7" t="s">
        <v>49</v>
      </c>
      <c r="B1" s="8"/>
      <c r="C1" s="9"/>
      <c r="D1" s="9"/>
      <c r="E1" s="9"/>
      <c r="F1" s="9"/>
      <c r="G1" s="9"/>
      <c r="H1" s="9"/>
      <c r="I1" s="9"/>
      <c r="J1" s="9"/>
    </row>
    <row r="2" spans="1:11" s="10" customFormat="1" ht="9.9499999999999993" customHeight="1" thickBot="1">
      <c r="A2" s="7"/>
      <c r="B2" s="8"/>
      <c r="C2" s="9"/>
      <c r="D2" s="9"/>
      <c r="E2" s="9"/>
      <c r="F2" s="9"/>
      <c r="G2" s="9"/>
      <c r="H2" s="9"/>
      <c r="I2" s="9"/>
      <c r="J2" s="9"/>
    </row>
    <row r="3" spans="1:11" s="10" customFormat="1" ht="20.100000000000001" customHeight="1" thickBot="1">
      <c r="A3" s="81" t="s">
        <v>1</v>
      </c>
      <c r="B3" s="81"/>
      <c r="C3" s="81"/>
      <c r="D3" s="82"/>
      <c r="E3" s="83"/>
      <c r="F3" s="84"/>
      <c r="G3" s="84"/>
      <c r="H3" s="84"/>
      <c r="I3" s="85"/>
      <c r="J3" s="25"/>
    </row>
    <row r="4" spans="1:11" s="10" customFormat="1" ht="6.75" customHeight="1" thickBot="1">
      <c r="A4" s="34"/>
      <c r="B4" s="34"/>
      <c r="C4" s="34"/>
      <c r="D4" s="34"/>
      <c r="E4" s="33"/>
      <c r="F4" s="33"/>
      <c r="G4" s="34"/>
      <c r="H4" s="33"/>
      <c r="I4" s="33"/>
    </row>
    <row r="5" spans="1:11" s="10" customFormat="1" ht="20.100000000000001" customHeight="1" thickBot="1">
      <c r="B5" s="92" t="s">
        <v>2</v>
      </c>
      <c r="C5" s="92"/>
      <c r="D5" s="93"/>
      <c r="E5" s="89"/>
      <c r="F5" s="90"/>
      <c r="G5" s="90"/>
      <c r="H5" s="90"/>
      <c r="I5" s="91"/>
      <c r="K5" s="26"/>
    </row>
    <row r="6" spans="1:11" s="10" customFormat="1" ht="20.100000000000001" customHeight="1" thickBot="1">
      <c r="B6" s="92" t="s">
        <v>4</v>
      </c>
      <c r="C6" s="92"/>
      <c r="D6" s="93"/>
      <c r="E6" s="89"/>
      <c r="F6" s="90"/>
      <c r="G6" s="90"/>
      <c r="H6" s="90"/>
      <c r="I6" s="91"/>
      <c r="K6" s="27"/>
    </row>
    <row r="7" spans="1:11" s="10" customFormat="1" ht="11.25" customHeight="1"/>
    <row r="8" spans="1:11" s="10" customFormat="1" ht="27.75" customHeight="1">
      <c r="C8" s="108" t="s">
        <v>50</v>
      </c>
      <c r="D8" s="108"/>
      <c r="E8" s="108"/>
      <c r="F8" s="107" t="str">
        <f>IF(COUNTA(F12:F31),COUNTA(F12:F31),"")&amp;"  組 "</f>
        <v xml:space="preserve">  組 </v>
      </c>
      <c r="G8" s="107"/>
      <c r="H8" s="68" t="s">
        <v>20</v>
      </c>
      <c r="I8" s="107" t="str">
        <f>IF(COUNTA(F12:F31),COUNTA(F12:F31)*1000,"")&amp;"  円 "</f>
        <v xml:space="preserve">  円 </v>
      </c>
      <c r="J8" s="107"/>
    </row>
    <row r="9" spans="1:11" s="10" customFormat="1" ht="20.100000000000001" customHeight="1"/>
    <row r="10" spans="1:11" s="15" customFormat="1" ht="20.100000000000001" customHeight="1">
      <c r="A10" s="111" t="s">
        <v>5</v>
      </c>
      <c r="B10" s="112" t="s">
        <v>6</v>
      </c>
      <c r="C10" s="113"/>
      <c r="D10" s="113"/>
      <c r="E10" s="114"/>
      <c r="F10" s="115" t="s">
        <v>7</v>
      </c>
      <c r="G10" s="111" t="s">
        <v>51</v>
      </c>
      <c r="H10" s="111"/>
      <c r="I10" s="111" t="s">
        <v>52</v>
      </c>
      <c r="J10" s="111"/>
    </row>
    <row r="11" spans="1:11" s="15" customFormat="1" ht="20.100000000000001" customHeight="1" thickBot="1">
      <c r="A11" s="111"/>
      <c r="B11" s="14" t="s">
        <v>5</v>
      </c>
      <c r="C11" s="117" t="s">
        <v>10</v>
      </c>
      <c r="D11" s="118"/>
      <c r="E11" s="119"/>
      <c r="F11" s="116"/>
      <c r="G11" s="16" t="s">
        <v>12</v>
      </c>
      <c r="H11" s="16" t="s">
        <v>13</v>
      </c>
      <c r="I11" s="16" t="s">
        <v>12</v>
      </c>
      <c r="J11" s="16" t="s">
        <v>13</v>
      </c>
    </row>
    <row r="12" spans="1:11" s="15" customFormat="1" ht="30" customHeight="1" thickTop="1">
      <c r="A12" s="17">
        <v>1</v>
      </c>
      <c r="B12" s="18" t="str">
        <f>IF(COUNTA(F12:J12)=7,"⑪","")</f>
        <v/>
      </c>
      <c r="C12" s="109" t="str">
        <f t="shared" ref="C12:C31" si="0">IF(COUNTA(F12:J12)=7,F12&amp;"　ダブルス","")</f>
        <v/>
      </c>
      <c r="D12" s="109"/>
      <c r="E12" s="110"/>
      <c r="F12" s="4"/>
      <c r="G12" s="5"/>
      <c r="H12" s="5"/>
      <c r="I12" s="5"/>
      <c r="J12" s="6"/>
    </row>
    <row r="13" spans="1:11" s="15" customFormat="1" ht="30" customHeight="1">
      <c r="A13" s="17">
        <v>2</v>
      </c>
      <c r="B13" s="18" t="str">
        <f>IF(COUNTA(F13:J13)=7,"⑪","")</f>
        <v/>
      </c>
      <c r="C13" s="109" t="str">
        <f t="shared" si="0"/>
        <v/>
      </c>
      <c r="D13" s="109"/>
      <c r="E13" s="110"/>
      <c r="F13" s="21"/>
      <c r="G13" s="22"/>
      <c r="H13" s="22"/>
      <c r="I13" s="23"/>
      <c r="J13" s="24"/>
    </row>
    <row r="14" spans="1:11" s="15" customFormat="1" ht="30" customHeight="1">
      <c r="A14" s="17">
        <v>3</v>
      </c>
      <c r="B14" s="18" t="str">
        <f t="shared" ref="B14:B31" si="1">IF(COUNTA(F14:J14)=7,"⑪","")</f>
        <v/>
      </c>
      <c r="C14" s="109" t="str">
        <f t="shared" si="0"/>
        <v/>
      </c>
      <c r="D14" s="109"/>
      <c r="E14" s="110"/>
      <c r="F14" s="21"/>
      <c r="G14" s="22"/>
      <c r="H14" s="22"/>
      <c r="I14" s="23"/>
      <c r="J14" s="24"/>
    </row>
    <row r="15" spans="1:11" s="15" customFormat="1" ht="30" customHeight="1">
      <c r="A15" s="17">
        <v>4</v>
      </c>
      <c r="B15" s="18" t="str">
        <f t="shared" si="1"/>
        <v/>
      </c>
      <c r="C15" s="109" t="str">
        <f t="shared" si="0"/>
        <v/>
      </c>
      <c r="D15" s="109"/>
      <c r="E15" s="110"/>
      <c r="F15" s="21"/>
      <c r="G15" s="22"/>
      <c r="H15" s="22"/>
      <c r="I15" s="23"/>
      <c r="J15" s="24"/>
    </row>
    <row r="16" spans="1:11" s="15" customFormat="1" ht="30" customHeight="1">
      <c r="A16" s="17">
        <v>5</v>
      </c>
      <c r="B16" s="18" t="str">
        <f t="shared" si="1"/>
        <v/>
      </c>
      <c r="C16" s="109" t="str">
        <f t="shared" si="0"/>
        <v/>
      </c>
      <c r="D16" s="109"/>
      <c r="E16" s="110"/>
      <c r="F16" s="21"/>
      <c r="G16" s="22"/>
      <c r="H16" s="22"/>
      <c r="I16" s="23"/>
      <c r="J16" s="24"/>
    </row>
    <row r="17" spans="1:10" s="15" customFormat="1" ht="30" customHeight="1">
      <c r="A17" s="17">
        <v>6</v>
      </c>
      <c r="B17" s="18" t="str">
        <f t="shared" si="1"/>
        <v/>
      </c>
      <c r="C17" s="109" t="str">
        <f t="shared" si="0"/>
        <v/>
      </c>
      <c r="D17" s="109"/>
      <c r="E17" s="110"/>
      <c r="F17" s="21"/>
      <c r="G17" s="22"/>
      <c r="H17" s="22"/>
      <c r="I17" s="23"/>
      <c r="J17" s="24"/>
    </row>
    <row r="18" spans="1:10" s="15" customFormat="1" ht="30" customHeight="1">
      <c r="A18" s="17">
        <v>7</v>
      </c>
      <c r="B18" s="18" t="str">
        <f t="shared" si="1"/>
        <v/>
      </c>
      <c r="C18" s="109" t="str">
        <f t="shared" si="0"/>
        <v/>
      </c>
      <c r="D18" s="109"/>
      <c r="E18" s="110"/>
      <c r="F18" s="21"/>
      <c r="G18" s="22"/>
      <c r="H18" s="22"/>
      <c r="I18" s="23"/>
      <c r="J18" s="24"/>
    </row>
    <row r="19" spans="1:10" s="15" customFormat="1" ht="30" customHeight="1">
      <c r="A19" s="17">
        <v>8</v>
      </c>
      <c r="B19" s="18" t="str">
        <f t="shared" si="1"/>
        <v/>
      </c>
      <c r="C19" s="109" t="str">
        <f t="shared" si="0"/>
        <v/>
      </c>
      <c r="D19" s="109"/>
      <c r="E19" s="110"/>
      <c r="F19" s="21"/>
      <c r="G19" s="22"/>
      <c r="H19" s="22"/>
      <c r="I19" s="23"/>
      <c r="J19" s="24"/>
    </row>
    <row r="20" spans="1:10" s="15" customFormat="1" ht="30" customHeight="1">
      <c r="A20" s="17">
        <v>9</v>
      </c>
      <c r="B20" s="18" t="str">
        <f t="shared" si="1"/>
        <v/>
      </c>
      <c r="C20" s="109" t="str">
        <f t="shared" si="0"/>
        <v/>
      </c>
      <c r="D20" s="109"/>
      <c r="E20" s="110"/>
      <c r="F20" s="21"/>
      <c r="G20" s="22"/>
      <c r="H20" s="22"/>
      <c r="I20" s="23"/>
      <c r="J20" s="24"/>
    </row>
    <row r="21" spans="1:10" s="15" customFormat="1" ht="30" customHeight="1">
      <c r="A21" s="17">
        <v>10</v>
      </c>
      <c r="B21" s="18" t="str">
        <f t="shared" si="1"/>
        <v/>
      </c>
      <c r="C21" s="109" t="str">
        <f t="shared" si="0"/>
        <v/>
      </c>
      <c r="D21" s="109"/>
      <c r="E21" s="110"/>
      <c r="F21" s="21"/>
      <c r="G21" s="22"/>
      <c r="H21" s="22"/>
      <c r="I21" s="23"/>
      <c r="J21" s="24"/>
    </row>
    <row r="22" spans="1:10" s="15" customFormat="1" ht="30" customHeight="1">
      <c r="A22" s="17">
        <v>11</v>
      </c>
      <c r="B22" s="18" t="str">
        <f t="shared" si="1"/>
        <v/>
      </c>
      <c r="C22" s="109" t="str">
        <f t="shared" si="0"/>
        <v/>
      </c>
      <c r="D22" s="109"/>
      <c r="E22" s="110"/>
      <c r="F22" s="21"/>
      <c r="G22" s="22"/>
      <c r="H22" s="22"/>
      <c r="I22" s="23"/>
      <c r="J22" s="24"/>
    </row>
    <row r="23" spans="1:10" s="15" customFormat="1" ht="30" customHeight="1">
      <c r="A23" s="17">
        <v>12</v>
      </c>
      <c r="B23" s="18" t="str">
        <f t="shared" si="1"/>
        <v/>
      </c>
      <c r="C23" s="109" t="str">
        <f t="shared" si="0"/>
        <v/>
      </c>
      <c r="D23" s="109"/>
      <c r="E23" s="110"/>
      <c r="F23" s="21"/>
      <c r="G23" s="22"/>
      <c r="H23" s="22"/>
      <c r="I23" s="23"/>
      <c r="J23" s="24"/>
    </row>
    <row r="24" spans="1:10" s="15" customFormat="1" ht="30" customHeight="1">
      <c r="A24" s="17">
        <v>13</v>
      </c>
      <c r="B24" s="18" t="str">
        <f t="shared" si="1"/>
        <v/>
      </c>
      <c r="C24" s="109" t="str">
        <f t="shared" si="0"/>
        <v/>
      </c>
      <c r="D24" s="109"/>
      <c r="E24" s="110"/>
      <c r="F24" s="21"/>
      <c r="G24" s="22"/>
      <c r="H24" s="22"/>
      <c r="I24" s="23"/>
      <c r="J24" s="24"/>
    </row>
    <row r="25" spans="1:10" s="15" customFormat="1" ht="30" customHeight="1">
      <c r="A25" s="17">
        <v>14</v>
      </c>
      <c r="B25" s="18" t="str">
        <f t="shared" si="1"/>
        <v/>
      </c>
      <c r="C25" s="109" t="str">
        <f t="shared" si="0"/>
        <v/>
      </c>
      <c r="D25" s="109"/>
      <c r="E25" s="110"/>
      <c r="F25" s="21"/>
      <c r="G25" s="22"/>
      <c r="H25" s="22"/>
      <c r="I25" s="23"/>
      <c r="J25" s="24"/>
    </row>
    <row r="26" spans="1:10" s="15" customFormat="1" ht="30" customHeight="1">
      <c r="A26" s="17">
        <v>15</v>
      </c>
      <c r="B26" s="18" t="str">
        <f t="shared" si="1"/>
        <v/>
      </c>
      <c r="C26" s="109" t="str">
        <f t="shared" si="0"/>
        <v/>
      </c>
      <c r="D26" s="109"/>
      <c r="E26" s="110"/>
      <c r="F26" s="21"/>
      <c r="G26" s="22"/>
      <c r="H26" s="22"/>
      <c r="I26" s="23"/>
      <c r="J26" s="24"/>
    </row>
    <row r="27" spans="1:10" s="15" customFormat="1" ht="30" customHeight="1">
      <c r="A27" s="17">
        <v>16</v>
      </c>
      <c r="B27" s="18" t="str">
        <f t="shared" si="1"/>
        <v/>
      </c>
      <c r="C27" s="109" t="str">
        <f t="shared" si="0"/>
        <v/>
      </c>
      <c r="D27" s="109"/>
      <c r="E27" s="110"/>
      <c r="F27" s="21"/>
      <c r="G27" s="22"/>
      <c r="H27" s="22"/>
      <c r="I27" s="23"/>
      <c r="J27" s="24"/>
    </row>
    <row r="28" spans="1:10" s="15" customFormat="1" ht="30" customHeight="1">
      <c r="A28" s="17">
        <v>17</v>
      </c>
      <c r="B28" s="18" t="str">
        <f t="shared" si="1"/>
        <v/>
      </c>
      <c r="C28" s="109" t="str">
        <f t="shared" si="0"/>
        <v/>
      </c>
      <c r="D28" s="109"/>
      <c r="E28" s="110"/>
      <c r="F28" s="21"/>
      <c r="G28" s="22"/>
      <c r="H28" s="22"/>
      <c r="I28" s="23"/>
      <c r="J28" s="24"/>
    </row>
    <row r="29" spans="1:10" s="15" customFormat="1" ht="30" customHeight="1">
      <c r="A29" s="17">
        <v>18</v>
      </c>
      <c r="B29" s="18" t="str">
        <f t="shared" si="1"/>
        <v/>
      </c>
      <c r="C29" s="109" t="str">
        <f t="shared" si="0"/>
        <v/>
      </c>
      <c r="D29" s="109"/>
      <c r="E29" s="110"/>
      <c r="F29" s="21"/>
      <c r="G29" s="22"/>
      <c r="H29" s="22"/>
      <c r="I29" s="23"/>
      <c r="J29" s="24"/>
    </row>
    <row r="30" spans="1:10" s="15" customFormat="1" ht="30" customHeight="1">
      <c r="A30" s="17">
        <v>19</v>
      </c>
      <c r="B30" s="18" t="str">
        <f t="shared" si="1"/>
        <v/>
      </c>
      <c r="C30" s="109" t="str">
        <f t="shared" si="0"/>
        <v/>
      </c>
      <c r="D30" s="109"/>
      <c r="E30" s="110"/>
      <c r="F30" s="21"/>
      <c r="G30" s="22"/>
      <c r="H30" s="22"/>
      <c r="I30" s="23"/>
      <c r="J30" s="24"/>
    </row>
    <row r="31" spans="1:10" s="15" customFormat="1" ht="30" customHeight="1">
      <c r="A31" s="17">
        <v>20</v>
      </c>
      <c r="B31" s="18" t="str">
        <f t="shared" si="1"/>
        <v/>
      </c>
      <c r="C31" s="109" t="str">
        <f t="shared" si="0"/>
        <v/>
      </c>
      <c r="D31" s="109"/>
      <c r="E31" s="110"/>
      <c r="F31" s="21"/>
      <c r="G31" s="22"/>
      <c r="H31" s="22"/>
      <c r="I31" s="23"/>
      <c r="J31" s="24"/>
    </row>
    <row r="33" spans="2:2">
      <c r="B33" s="13"/>
    </row>
    <row r="34" spans="2:2">
      <c r="B34" s="13"/>
    </row>
    <row r="83" spans="2:13" s="12" customFormat="1">
      <c r="B83" s="11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2:13" s="12" customFormat="1">
      <c r="B84" s="11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3" s="12" customFormat="1">
      <c r="B85" s="11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2:13" s="12" customFormat="1">
      <c r="B86" s="11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2:13" s="12" customFormat="1">
      <c r="B87" s="11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2:13" s="12" customFormat="1">
      <c r="B88" s="11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</sheetData>
  <mergeCells count="35">
    <mergeCell ref="A3:D3"/>
    <mergeCell ref="E3:I3"/>
    <mergeCell ref="C30:E30"/>
    <mergeCell ref="C31:E31"/>
    <mergeCell ref="C23:E23"/>
    <mergeCell ref="C24:E24"/>
    <mergeCell ref="C25:E25"/>
    <mergeCell ref="C26:E26"/>
    <mergeCell ref="C27:E27"/>
    <mergeCell ref="C28:E28"/>
    <mergeCell ref="F10:F11"/>
    <mergeCell ref="G10:H10"/>
    <mergeCell ref="I10:J10"/>
    <mergeCell ref="C11:E11"/>
    <mergeCell ref="C29:E29"/>
    <mergeCell ref="C18:E18"/>
    <mergeCell ref="C19:E19"/>
    <mergeCell ref="C20:E20"/>
    <mergeCell ref="C21:E21"/>
    <mergeCell ref="C22:E22"/>
    <mergeCell ref="C15:E15"/>
    <mergeCell ref="C16:E16"/>
    <mergeCell ref="C17:E17"/>
    <mergeCell ref="C12:E12"/>
    <mergeCell ref="C13:E13"/>
    <mergeCell ref="C14:E14"/>
    <mergeCell ref="A10:A11"/>
    <mergeCell ref="B10:E10"/>
    <mergeCell ref="B5:D5"/>
    <mergeCell ref="B6:D6"/>
    <mergeCell ref="E5:I5"/>
    <mergeCell ref="E6:I6"/>
    <mergeCell ref="F8:G8"/>
    <mergeCell ref="I8:J8"/>
    <mergeCell ref="C8:E8"/>
  </mergeCells>
  <phoneticPr fontId="8"/>
  <printOptions horizontalCentered="1" verticalCentered="1"/>
  <pageMargins left="0.39370078740157483" right="0" top="0" bottom="0" header="0.51181102362204722" footer="0.19685039370078741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720E92-C667-4BF8-B3B6-E03D045C6BF8}">
          <x14:formula1>
            <xm:f>リスト!$E$1:$E$2</xm:f>
          </x14:formula1>
          <xm:sqref>F12:F31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ゲスト ユーザー</cp:lastModifiedBy>
  <cp:revision/>
  <dcterms:created xsi:type="dcterms:W3CDTF">2006-09-16T00:00:00Z</dcterms:created>
  <dcterms:modified xsi:type="dcterms:W3CDTF">2022-09-27T13:15:13Z</dcterms:modified>
  <cp:category/>
  <cp:contentStatus/>
</cp:coreProperties>
</file>