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5050" activeTab="2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'記入例'!$A$1:$P$53</definedName>
    <definedName name="_xlnm.Print_Area" localSheetId="3">'見本'!$A$1:$Q$53</definedName>
    <definedName name="_xlnm.Print_Area" localSheetId="1">'女子'!$A$1:$P$53</definedName>
    <definedName name="_xlnm.Print_Area" localSheetId="0">'男子'!$A$1:$P$53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N4" authorId="0">
      <text>
        <r>
          <rPr>
            <sz val="9"/>
            <rFont val="ＭＳ Ｐゴシック"/>
            <family val="3"/>
          </rPr>
          <t xml:space="preserve">姓は左詰
</t>
        </r>
        <r>
          <rPr>
            <sz val="9"/>
            <rFont val="ＭＳ Ｐゴシック"/>
            <family val="3"/>
          </rPr>
          <t xml:space="preserve">
名も左詰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リストから選択
</t>
        </r>
        <r>
          <rPr>
            <sz val="9"/>
            <rFont val="ＭＳ Ｐゴシック"/>
            <family val="3"/>
          </rPr>
          <t xml:space="preserve">中学校やクラブは記入しない
</t>
        </r>
      </text>
    </comment>
    <comment ref="D11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アドバイザーと同じ場合は記入不要
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N4" authorId="0">
      <text>
        <r>
          <rPr>
            <sz val="9"/>
            <rFont val="ＭＳ Ｐゴシック"/>
            <family val="3"/>
          </rPr>
          <t xml:space="preserve">姓は左詰
</t>
        </r>
        <r>
          <rPr>
            <sz val="9"/>
            <rFont val="ＭＳ Ｐゴシック"/>
            <family val="3"/>
          </rPr>
          <t xml:space="preserve">
名も左詰
</t>
        </r>
      </text>
    </comment>
    <comment ref="D11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リストから選択
</t>
        </r>
        <r>
          <rPr>
            <sz val="9"/>
            <rFont val="ＭＳ Ｐゴシック"/>
            <family val="3"/>
          </rPr>
          <t xml:space="preserve">中学校やクラブは記入しない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アドバイザーと同じ場合は記入不要
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D8" authorId="0">
      <text>
        <r>
          <rPr>
            <sz val="9"/>
            <rFont val="ＭＳ Ｐゴシック"/>
            <family val="3"/>
          </rPr>
          <t xml:space="preserve">リストから選択
</t>
        </r>
        <r>
          <rPr>
            <sz val="9"/>
            <rFont val="ＭＳ Ｐゴシック"/>
            <family val="3"/>
          </rPr>
          <t xml:space="preserve">中学校やクラブは記入しない
</t>
        </r>
      </text>
    </comment>
    <comment ref="D11" authorId="0">
      <text>
        <r>
          <rPr>
            <sz val="9"/>
            <rFont val="ＭＳ Ｐゴシック"/>
            <family val="3"/>
          </rPr>
          <t>こちらの保存ファイル名で保存し、メール送付してください。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</t>
        </r>
        <r>
          <rPr>
            <sz val="9"/>
            <rFont val="ＭＳ Ｐゴシック"/>
            <family val="3"/>
          </rPr>
          <t xml:space="preserve">
名も左詰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アドバイザーと同じ場合は記入不要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<sst xmlns="http://schemas.openxmlformats.org/spreadsheetml/2006/main" count="1596" uniqueCount="246">
  <si>
    <t>団体名</t>
  </si>
  <si>
    <t>姓</t>
  </si>
  <si>
    <t>名</t>
  </si>
  <si>
    <t>男</t>
  </si>
  <si>
    <t>アドバイザー氏名</t>
  </si>
  <si>
    <t>引率教員氏名</t>
  </si>
  <si>
    <t>高体連団体登録名簿表示用</t>
  </si>
  <si>
    <t>学校名</t>
  </si>
  <si>
    <t>個人戦表示用団体名</t>
  </si>
  <si>
    <t>緊急連絡先（電話）</t>
  </si>
  <si>
    <t>監督</t>
  </si>
  <si>
    <t>主将</t>
  </si>
  <si>
    <t>川江</t>
  </si>
  <si>
    <t>川之江</t>
  </si>
  <si>
    <t>三島</t>
  </si>
  <si>
    <t>保存ファイル名</t>
  </si>
  <si>
    <t>緊急連絡先（mail）</t>
  </si>
  <si>
    <t>土居</t>
  </si>
  <si>
    <t>新東</t>
  </si>
  <si>
    <t>新居浜東</t>
  </si>
  <si>
    <t>新西</t>
  </si>
  <si>
    <t>新居浜西</t>
  </si>
  <si>
    <t>新南</t>
  </si>
  <si>
    <t>新居浜南</t>
  </si>
  <si>
    <t>新工</t>
  </si>
  <si>
    <t>新居浜工</t>
  </si>
  <si>
    <t>※個人戦は実力順に記入し、昨年度の松山選手権ジュニアの部の戦績を記入する。</t>
  </si>
  <si>
    <t>新商</t>
  </si>
  <si>
    <t>新居浜商</t>
  </si>
  <si>
    <t>※中等教育学校の場合は高校の学年で御記入ください。</t>
  </si>
  <si>
    <t>西条</t>
  </si>
  <si>
    <t>西農</t>
  </si>
  <si>
    <t>西条農</t>
  </si>
  <si>
    <t>学年</t>
  </si>
  <si>
    <t>生年月日</t>
  </si>
  <si>
    <t>備考（昨年度松山選手権ジュニアの部の戦績ベスト8以上）</t>
  </si>
  <si>
    <t>小松</t>
  </si>
  <si>
    <t>年</t>
  </si>
  <si>
    <t>平成</t>
  </si>
  <si>
    <t>月</t>
  </si>
  <si>
    <t>日</t>
  </si>
  <si>
    <t>学校</t>
  </si>
  <si>
    <t>高体連ﾄｰﾅﾒﾝﾄ表示用</t>
  </si>
  <si>
    <t>専門部ﾄｰﾅﾒﾝﾄ表示用</t>
  </si>
  <si>
    <t>東予</t>
  </si>
  <si>
    <t>丹原</t>
  </si>
  <si>
    <t>今東</t>
  </si>
  <si>
    <t>今治東</t>
  </si>
  <si>
    <t>今西</t>
  </si>
  <si>
    <t>今治西</t>
  </si>
  <si>
    <t>伯方</t>
  </si>
  <si>
    <t>今西伯方</t>
  </si>
  <si>
    <t>今南</t>
  </si>
  <si>
    <t>今治南</t>
  </si>
  <si>
    <t>今北</t>
  </si>
  <si>
    <t>今治北</t>
  </si>
  <si>
    <t>大三</t>
  </si>
  <si>
    <t>今北大三島</t>
  </si>
  <si>
    <t>今工</t>
  </si>
  <si>
    <t>今治工</t>
  </si>
  <si>
    <t>弓削</t>
  </si>
  <si>
    <t>明徳</t>
  </si>
  <si>
    <t>今治明徳</t>
  </si>
  <si>
    <t>矢田</t>
  </si>
  <si>
    <t>明徳矢田</t>
  </si>
  <si>
    <t>ﾄｰﾅﾒﾝﾄ表示用</t>
  </si>
  <si>
    <t>精華</t>
  </si>
  <si>
    <t>今治精華</t>
  </si>
  <si>
    <t>新専</t>
  </si>
  <si>
    <t>新居浜専</t>
  </si>
  <si>
    <t>商船</t>
  </si>
  <si>
    <t>弓削商船</t>
  </si>
  <si>
    <t>今特</t>
  </si>
  <si>
    <t>今治特</t>
  </si>
  <si>
    <t>北条</t>
  </si>
  <si>
    <t>松東</t>
  </si>
  <si>
    <t>松山東</t>
  </si>
  <si>
    <t>松西</t>
  </si>
  <si>
    <t>松山西</t>
  </si>
  <si>
    <t>松南</t>
  </si>
  <si>
    <t>松山南</t>
  </si>
  <si>
    <t>砥部</t>
  </si>
  <si>
    <t>松南砥部</t>
  </si>
  <si>
    <t>松北</t>
  </si>
  <si>
    <t>松山北</t>
  </si>
  <si>
    <t>中島</t>
  </si>
  <si>
    <t>松北中島</t>
  </si>
  <si>
    <t>中央</t>
  </si>
  <si>
    <t>松山中央</t>
  </si>
  <si>
    <t>松工</t>
  </si>
  <si>
    <t>松山工</t>
  </si>
  <si>
    <t>推薦選手で今大会出場しない者</t>
  </si>
  <si>
    <t>松商</t>
  </si>
  <si>
    <t>松山商</t>
  </si>
  <si>
    <t>東温</t>
  </si>
  <si>
    <t>上浮</t>
  </si>
  <si>
    <t>上浮穴</t>
  </si>
  <si>
    <t>伊農</t>
  </si>
  <si>
    <t>伊予農</t>
  </si>
  <si>
    <t>伊予</t>
  </si>
  <si>
    <t>愛附</t>
  </si>
  <si>
    <t>愛大附属</t>
  </si>
  <si>
    <t>新田</t>
  </si>
  <si>
    <t>青雲</t>
  </si>
  <si>
    <t>新田青雲</t>
  </si>
  <si>
    <t>城南</t>
  </si>
  <si>
    <t>松山城南</t>
  </si>
  <si>
    <t>愛光</t>
  </si>
  <si>
    <t>聖陵</t>
  </si>
  <si>
    <t>松山聖陵</t>
  </si>
  <si>
    <t>東雲</t>
  </si>
  <si>
    <t>松山東雲</t>
  </si>
  <si>
    <t>済美</t>
  </si>
  <si>
    <t>済美平成</t>
  </si>
  <si>
    <t>聖カ</t>
  </si>
  <si>
    <t>聖カ学園</t>
  </si>
  <si>
    <t>大洲</t>
  </si>
  <si>
    <t>大農</t>
  </si>
  <si>
    <t>大洲農</t>
  </si>
  <si>
    <t>長浜</t>
  </si>
  <si>
    <t>内子</t>
  </si>
  <si>
    <t>小田</t>
  </si>
  <si>
    <t>内子小田</t>
  </si>
  <si>
    <t>八高</t>
  </si>
  <si>
    <t>八幡浜</t>
  </si>
  <si>
    <t>八工</t>
  </si>
  <si>
    <t>八幡浜工</t>
  </si>
  <si>
    <t>川石</t>
  </si>
  <si>
    <t>川之石</t>
  </si>
  <si>
    <t>三崎</t>
  </si>
  <si>
    <t>宇和</t>
  </si>
  <si>
    <t>三瓶</t>
  </si>
  <si>
    <t>宇和三瓶</t>
  </si>
  <si>
    <t>野村</t>
  </si>
  <si>
    <t>宇東</t>
  </si>
  <si>
    <t>宇和島東</t>
  </si>
  <si>
    <t>宇南</t>
  </si>
  <si>
    <t>宇和島南</t>
  </si>
  <si>
    <t>宇水</t>
  </si>
  <si>
    <t>宇和島水</t>
  </si>
  <si>
    <t>吉田</t>
  </si>
  <si>
    <t>三間</t>
  </si>
  <si>
    <t>北宇</t>
  </si>
  <si>
    <t>北宇和</t>
  </si>
  <si>
    <t>津島</t>
  </si>
  <si>
    <t>南宇</t>
  </si>
  <si>
    <t>南宇和</t>
  </si>
  <si>
    <t>帝京</t>
  </si>
  <si>
    <t>帝京第五</t>
  </si>
  <si>
    <t>宇特</t>
  </si>
  <si>
    <t>宇和特</t>
  </si>
  <si>
    <t>女</t>
  </si>
  <si>
    <t>松山西中等教育学校</t>
  </si>
  <si>
    <t>松山</t>
  </si>
  <si>
    <t>太郎</t>
  </si>
  <si>
    <t>宇和島</t>
  </si>
  <si>
    <t>学</t>
  </si>
  <si>
    <t>090-○○○○-▲▲△▽</t>
  </si>
  <si>
    <t>○▽◎◎@gmail.com</t>
  </si>
  <si>
    <t>△</t>
  </si>
  <si>
    <t>□□□</t>
  </si>
  <si>
    <t>準優勝</t>
  </si>
  <si>
    <t>今治</t>
  </si>
  <si>
    <t>誠</t>
  </si>
  <si>
    <t>ベスト４</t>
  </si>
  <si>
    <t>□□</t>
  </si>
  <si>
    <t>○○</t>
  </si>
  <si>
    <t>ベスト８</t>
  </si>
  <si>
    <t>◆◆◆</t>
  </si>
  <si>
    <t>◎◎</t>
  </si>
  <si>
    <t>▽▽▽</t>
  </si>
  <si>
    <t>△△△</t>
  </si>
  <si>
    <t>●●</t>
  </si>
  <si>
    <t>■■</t>
  </si>
  <si>
    <t>◎</t>
  </si>
  <si>
    <t>□</t>
  </si>
  <si>
    <t>中3</t>
  </si>
  <si>
    <t>●</t>
  </si>
  <si>
    <t>▲▲</t>
  </si>
  <si>
    <t>▼▼▼</t>
  </si>
  <si>
    <t>○</t>
  </si>
  <si>
    <t>県選手権優勝、松山選手権優勝</t>
  </si>
  <si>
    <t>小太郎</t>
  </si>
  <si>
    <t>県カデット14歳　ベスト4</t>
  </si>
  <si>
    <t>監督者氏名</t>
  </si>
  <si>
    <t>宇和島　学</t>
  </si>
  <si>
    <t>印</t>
  </si>
  <si>
    <t>（団体）</t>
  </si>
  <si>
    <t>ﾄｰﾅﾒﾝﾄ表示用団体名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</si>
  <si>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</si>
  <si>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</si>
  <si>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</si>
  <si>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出身中学</t>
  </si>
  <si>
    <t>県選手権３位、県新人８</t>
  </si>
  <si>
    <t>県総体２回戦敗退</t>
  </si>
  <si>
    <t>県選手権３回戦敗退、地区新人３２</t>
  </si>
  <si>
    <t>県選手権８、県新人３位</t>
  </si>
  <si>
    <t>県新人１回戦敗退</t>
  </si>
  <si>
    <t>県中学総体８</t>
  </si>
  <si>
    <t>東予中</t>
  </si>
  <si>
    <t>地区総体３２</t>
  </si>
  <si>
    <t>南予中</t>
  </si>
  <si>
    <t>（シングルス）</t>
  </si>
  <si>
    <t>枠外</t>
  </si>
  <si>
    <t>↓各セルに空白を必要文字数分入れています。</t>
  </si>
  <si>
    <t>ID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</si>
  <si>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</si>
  <si>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</si>
  <si>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</si>
  <si>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</si>
  <si>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</si>
  <si>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</si>
  <si>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</si>
  <si>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</si>
  <si>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</si>
  <si>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</si>
  <si>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</si>
  <si>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</si>
  <si>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</si>
  <si>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土井垣</t>
  </si>
  <si>
    <t>将</t>
  </si>
  <si>
    <t>山田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</si>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</sst>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u val="double"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34" borderId="21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34" borderId="23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34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34" borderId="28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34" borderId="34" xfId="0" applyFont="1" applyFill="1" applyBorder="1" applyAlignment="1" applyProtection="1">
      <alignment vertical="center"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34" borderId="36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34" borderId="42" xfId="0" applyFont="1" applyFill="1" applyBorder="1" applyAlignment="1" applyProtection="1">
      <alignment vertical="center"/>
      <protection locked="0"/>
    </xf>
    <xf numFmtId="0" fontId="4" fillId="34" borderId="43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34" borderId="39" xfId="0" applyFont="1" applyFill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34" borderId="24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4" borderId="47" xfId="0" applyFont="1" applyFill="1" applyBorder="1" applyAlignment="1" applyProtection="1">
      <alignment horizontal="left" vertical="center" shrinkToFit="1"/>
      <protection locked="0"/>
    </xf>
    <xf numFmtId="0" fontId="4" fillId="34" borderId="48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4" fillId="34" borderId="49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4" fillId="0" borderId="35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/>
      <protection/>
    </xf>
    <xf numFmtId="0" fontId="4" fillId="0" borderId="56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25" xfId="0" applyFont="1" applyBorder="1" applyAlignment="1" applyProtection="1">
      <alignment vertical="center"/>
      <protection/>
    </xf>
    <xf numFmtId="0" fontId="4" fillId="0" borderId="57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 shrinkToFit="1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58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 shrinkToFit="1"/>
      <protection/>
    </xf>
    <xf numFmtId="0" fontId="4" fillId="0" borderId="53" xfId="0" applyFon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vertical="center" shrinkToFit="1"/>
      <protection/>
    </xf>
    <xf numFmtId="0" fontId="4" fillId="0" borderId="6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61" xfId="0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34" borderId="34" xfId="0" applyFont="1" applyFill="1" applyBorder="1" applyAlignment="1" applyProtection="1">
      <alignment vertical="center" shrinkToFit="1"/>
      <protection locked="0"/>
    </xf>
    <xf numFmtId="0" fontId="4" fillId="34" borderId="36" xfId="0" applyFont="1" applyFill="1" applyBorder="1" applyAlignment="1" applyProtection="1">
      <alignment vertical="center" shrinkToFit="1"/>
      <protection locked="0"/>
    </xf>
    <xf numFmtId="0" fontId="4" fillId="34" borderId="40" xfId="0" applyFont="1" applyFill="1" applyBorder="1" applyAlignment="1" applyProtection="1">
      <alignment vertical="center" shrinkToFit="1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 shrinkToFit="1"/>
      <protection locked="0"/>
    </xf>
    <xf numFmtId="0" fontId="4" fillId="34" borderId="39" xfId="0" applyFont="1" applyFill="1" applyBorder="1" applyAlignment="1" applyProtection="1">
      <alignment vertical="center" shrinkToFit="1"/>
      <protection locked="0"/>
    </xf>
    <xf numFmtId="0" fontId="4" fillId="34" borderId="63" xfId="0" applyFont="1" applyFill="1" applyBorder="1" applyAlignment="1" applyProtection="1">
      <alignment vertical="center" shrinkToFit="1"/>
      <protection locked="0"/>
    </xf>
    <xf numFmtId="0" fontId="4" fillId="0" borderId="64" xfId="0" applyFont="1" applyBorder="1" applyAlignment="1" applyProtection="1">
      <alignment vertical="center"/>
      <protection locked="0"/>
    </xf>
    <xf numFmtId="0" fontId="4" fillId="34" borderId="65" xfId="0" applyFont="1" applyFill="1" applyBorder="1" applyAlignment="1" applyProtection="1">
      <alignment vertical="center"/>
      <protection locked="0"/>
    </xf>
    <xf numFmtId="0" fontId="4" fillId="34" borderId="64" xfId="0" applyFont="1" applyFill="1" applyBorder="1" applyAlignment="1" applyProtection="1">
      <alignment vertical="center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34" borderId="66" xfId="0" applyNumberFormat="1" applyFont="1" applyFill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left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left" vertical="center" shrinkToFit="1"/>
      <protection locked="0"/>
    </xf>
    <xf numFmtId="0" fontId="4" fillId="34" borderId="24" xfId="0" applyFont="1" applyFill="1" applyBorder="1" applyAlignment="1" applyProtection="1">
      <alignment horizontal="left" vertical="center" shrinkToFit="1"/>
      <protection locked="0"/>
    </xf>
    <xf numFmtId="0" fontId="4" fillId="34" borderId="66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6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 shrinkToFit="1"/>
      <protection/>
    </xf>
    <xf numFmtId="0" fontId="7" fillId="0" borderId="0" xfId="0" applyFont="1" applyBorder="1" applyAlignment="1">
      <alignment vertical="center"/>
    </xf>
    <xf numFmtId="0" fontId="4" fillId="34" borderId="63" xfId="0" applyFont="1" applyFill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28" borderId="38" xfId="0" applyFill="1" applyBorder="1" applyAlignment="1">
      <alignment horizontal="right" vertical="center"/>
    </xf>
    <xf numFmtId="0" fontId="0" fillId="28" borderId="14" xfId="0" applyFill="1" applyBorder="1" applyAlignment="1">
      <alignment vertical="center"/>
    </xf>
    <xf numFmtId="0" fontId="0" fillId="28" borderId="70" xfId="0" applyFill="1" applyBorder="1" applyAlignment="1">
      <alignment vertical="center"/>
    </xf>
    <xf numFmtId="0" fontId="4" fillId="34" borderId="57" xfId="0" applyFont="1" applyFill="1" applyBorder="1" applyAlignment="1" applyProtection="1">
      <alignment horizontal="center" vertical="center"/>
      <protection locked="0"/>
    </xf>
    <xf numFmtId="0" fontId="4" fillId="34" borderId="7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 shrinkToFit="1"/>
    </xf>
    <xf numFmtId="0" fontId="4" fillId="0" borderId="38" xfId="0" applyFont="1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0" fontId="4" fillId="0" borderId="38" xfId="0" applyFont="1" applyBorder="1" applyAlignment="1" applyProtection="1">
      <alignment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36" fillId="34" borderId="38" xfId="43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4" fillId="34" borderId="34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34" borderId="36" xfId="0" applyFont="1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4" fillId="34" borderId="40" xfId="0" applyFont="1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4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4" fillId="0" borderId="46" xfId="0" applyFont="1" applyBorder="1" applyAlignment="1" applyProtection="1">
      <alignment horizontal="center" vertical="center" textRotation="255" shrinkToFit="1"/>
      <protection locked="0"/>
    </xf>
    <xf numFmtId="0" fontId="4" fillId="0" borderId="74" xfId="0" applyFont="1" applyBorder="1" applyAlignment="1" applyProtection="1">
      <alignment horizontal="center" vertical="center" textRotation="255" shrinkToFit="1"/>
      <protection locked="0"/>
    </xf>
    <xf numFmtId="0" fontId="4" fillId="0" borderId="75" xfId="0" applyFont="1" applyBorder="1" applyAlignment="1" applyProtection="1">
      <alignment horizontal="center" vertical="center" textRotation="255" shrinkToFit="1"/>
      <protection locked="0"/>
    </xf>
    <xf numFmtId="0" fontId="0" fillId="28" borderId="38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4" fillId="34" borderId="38" xfId="0" applyFont="1" applyFill="1" applyBorder="1" applyAlignment="1" applyProtection="1">
      <alignment horizontal="left" vertical="center" shrinkToFit="1"/>
      <protection locked="0"/>
    </xf>
    <xf numFmtId="0" fontId="4" fillId="34" borderId="76" xfId="0" applyFont="1" applyFill="1" applyBorder="1" applyAlignment="1" applyProtection="1">
      <alignment horizontal="left" vertical="center" shrinkToFit="1"/>
      <protection locked="0"/>
    </xf>
    <xf numFmtId="0" fontId="4" fillId="34" borderId="77" xfId="0" applyFont="1" applyFill="1" applyBorder="1" applyAlignment="1" applyProtection="1">
      <alignment horizontal="left" vertical="center" shrinkToFit="1"/>
      <protection locked="0"/>
    </xf>
    <xf numFmtId="0" fontId="4" fillId="34" borderId="78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34" borderId="47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 shrinkToFit="1"/>
    </xf>
    <xf numFmtId="0" fontId="4" fillId="34" borderId="49" xfId="0" applyFont="1" applyFill="1" applyBorder="1" applyAlignment="1">
      <alignment horizontal="left" vertical="center" shrinkToFit="1"/>
    </xf>
    <xf numFmtId="0" fontId="4" fillId="0" borderId="46" xfId="0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4" fillId="34" borderId="36" xfId="0" applyFont="1" applyFill="1" applyBorder="1" applyAlignment="1">
      <alignment horizontal="left" vertical="center" shrinkToFit="1"/>
    </xf>
    <xf numFmtId="0" fontId="4" fillId="34" borderId="49" xfId="0" applyFont="1" applyFill="1" applyBorder="1" applyAlignment="1" applyProtection="1">
      <alignment horizontal="left" vertical="center" shrinkToFit="1"/>
      <protection locked="0"/>
    </xf>
    <xf numFmtId="0" fontId="4" fillId="34" borderId="47" xfId="0" applyFont="1" applyFill="1" applyBorder="1" applyAlignment="1" applyProtection="1">
      <alignment horizontal="left" vertical="center" shrinkToFit="1"/>
      <protection locked="0"/>
    </xf>
    <xf numFmtId="0" fontId="4" fillId="34" borderId="48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vertical="center"/>
      <protection locked="0"/>
    </xf>
    <xf numFmtId="0" fontId="0" fillId="0" borderId="75" xfId="0" applyBorder="1" applyAlignment="1">
      <alignment vertical="center"/>
    </xf>
    <xf numFmtId="0" fontId="4" fillId="0" borderId="50" xfId="0" applyFont="1" applyBorder="1" applyAlignment="1" applyProtection="1">
      <alignment horizontal="center" vertical="center" textRotation="255"/>
      <protection locked="0"/>
    </xf>
    <xf numFmtId="0" fontId="4" fillId="0" borderId="60" xfId="0" applyFont="1" applyBorder="1" applyAlignment="1" applyProtection="1">
      <alignment horizontal="center" vertical="center" textRotation="255"/>
      <protection locked="0"/>
    </xf>
    <xf numFmtId="0" fontId="4" fillId="0" borderId="63" xfId="0" applyFont="1" applyBorder="1" applyAlignment="1" applyProtection="1">
      <alignment horizontal="center" vertical="center" textRotation="255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209550</xdr:colOff>
      <xdr:row>4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2076450" y="657225"/>
          <a:ext cx="1847850" cy="228600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95250</xdr:rowOff>
    </xdr:from>
    <xdr:to>
      <xdr:col>16</xdr:col>
      <xdr:colOff>200025</xdr:colOff>
      <xdr:row>28</xdr:row>
      <xdr:rowOff>95250</xdr:rowOff>
    </xdr:to>
    <xdr:sp>
      <xdr:nvSpPr>
        <xdr:cNvPr id="2" name="四角形吹き出し 3"/>
        <xdr:cNvSpPr>
          <a:spLocks/>
        </xdr:cNvSpPr>
      </xdr:nvSpPr>
      <xdr:spPr>
        <a:xfrm>
          <a:off x="5048250" y="5191125"/>
          <a:ext cx="2162175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180975</xdr:colOff>
      <xdr:row>36</xdr:row>
      <xdr:rowOff>76200</xdr:rowOff>
    </xdr:to>
    <xdr:sp>
      <xdr:nvSpPr>
        <xdr:cNvPr id="3" name="四角形吹き出し 6"/>
        <xdr:cNvSpPr>
          <a:spLocks/>
        </xdr:cNvSpPr>
      </xdr:nvSpPr>
      <xdr:spPr>
        <a:xfrm>
          <a:off x="5381625" y="7410450"/>
          <a:ext cx="1809750" cy="485775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219075</xdr:colOff>
      <xdr:row>21</xdr:row>
      <xdr:rowOff>238125</xdr:rowOff>
    </xdr:to>
    <xdr:sp>
      <xdr:nvSpPr>
        <xdr:cNvPr id="4" name="四角形吹き出し 5"/>
        <xdr:cNvSpPr>
          <a:spLocks/>
        </xdr:cNvSpPr>
      </xdr:nvSpPr>
      <xdr:spPr>
        <a:xfrm>
          <a:off x="6381750" y="4143375"/>
          <a:ext cx="1171575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80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75390625" style="9" customWidth="1"/>
    <col min="2" max="2" width="2.875" style="9" customWidth="1"/>
    <col min="3" max="3" width="3.125" style="9" customWidth="1"/>
    <col min="4" max="5" width="8.50390625" style="9" customWidth="1"/>
    <col min="6" max="6" width="5.25390625" style="9" bestFit="1" customWidth="1"/>
    <col min="7" max="7" width="4.50390625" style="9" bestFit="1" customWidth="1"/>
    <col min="8" max="8" width="2.75390625" style="9" customWidth="1"/>
    <col min="9" max="9" width="3.625" style="9" customWidth="1"/>
    <col min="10" max="10" width="3.375" style="9" bestFit="1" customWidth="1"/>
    <col min="11" max="11" width="3.625" style="9" customWidth="1"/>
    <col min="12" max="12" width="3.375" style="9" bestFit="1" customWidth="1"/>
    <col min="13" max="13" width="11.75390625" style="9" customWidth="1"/>
    <col min="14" max="14" width="19.125" style="9" customWidth="1"/>
    <col min="15" max="15" width="4.625" style="9" customWidth="1"/>
    <col min="16" max="16" width="3.625" style="9" customWidth="1"/>
    <col min="17" max="17" width="4.25390625" style="9" customWidth="1"/>
    <col min="18" max="18" width="3.625" style="9" customWidth="1"/>
    <col min="19" max="20" width="3.625" style="9" hidden="1" customWidth="1"/>
    <col min="21" max="21" width="3.625" style="9" customWidth="1"/>
    <col min="22" max="22" width="4.50390625" style="9" bestFit="1" customWidth="1"/>
    <col min="23" max="23" width="7.50390625" style="9" bestFit="1" customWidth="1"/>
    <col min="24" max="24" width="29.375" style="9" bestFit="1" customWidth="1"/>
    <col min="25" max="25" width="3.625" style="9" customWidth="1"/>
    <col min="26" max="26" width="4.50390625" style="9" bestFit="1" customWidth="1"/>
    <col min="27" max="27" width="5.50390625" style="9" bestFit="1" customWidth="1"/>
    <col min="28" max="28" width="31.625" style="9" bestFit="1" customWidth="1"/>
    <col min="29" max="29" width="9.50390625" style="9" bestFit="1" customWidth="1"/>
    <col min="30" max="30" width="3.625" style="9" customWidth="1"/>
    <col min="31" max="31" width="5.50390625" style="9" bestFit="1" customWidth="1"/>
    <col min="32" max="32" width="11.625" style="9" bestFit="1" customWidth="1"/>
    <col min="33" max="35" width="3.625" style="9" customWidth="1"/>
    <col min="36" max="16384" width="9.00390625" style="9" customWidth="1"/>
  </cols>
  <sheetData>
    <row r="1" spans="1:15" ht="18">
      <c r="A1" s="159" t="str">
        <f ca="1">"令和"&amp;YEAR(TODAY())-2018&amp;"年度　松山卓球選手権大会高校の部　申込書"</f>
        <v>令和4年度　松山卓球選手権大会高校の部　申込書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4.25">
      <c r="B3" s="160" t="s">
        <v>0</v>
      </c>
      <c r="C3" s="161"/>
      <c r="D3" s="161"/>
      <c r="E3" s="162"/>
      <c r="M3" s="139" t="s">
        <v>1</v>
      </c>
      <c r="N3" s="139" t="s">
        <v>2</v>
      </c>
    </row>
    <row r="4" spans="1:30" ht="22.5" customHeight="1">
      <c r="A4" s="121"/>
      <c r="B4" s="163"/>
      <c r="C4" s="164"/>
      <c r="D4" s="164"/>
      <c r="E4" s="165"/>
      <c r="F4" s="12"/>
      <c r="G4" s="166" t="s">
        <v>3</v>
      </c>
      <c r="H4" s="167"/>
      <c r="I4" s="13"/>
      <c r="J4" s="168" t="s">
        <v>4</v>
      </c>
      <c r="K4" s="168"/>
      <c r="L4" s="169"/>
      <c r="M4" s="140"/>
      <c r="N4" s="140"/>
      <c r="O4" s="141"/>
      <c r="P4" s="44"/>
      <c r="AB4" s="90"/>
      <c r="AD4" s="90"/>
    </row>
    <row r="5" spans="10:24" ht="21" customHeight="1">
      <c r="J5" s="170" t="s">
        <v>5</v>
      </c>
      <c r="K5" s="171"/>
      <c r="L5" s="171"/>
      <c r="M5" s="140"/>
      <c r="N5" s="140"/>
      <c r="X5" s="9" t="s">
        <v>6</v>
      </c>
    </row>
    <row r="6" spans="1:24" ht="14.25">
      <c r="A6" s="11"/>
      <c r="B6" s="11"/>
      <c r="C6" s="11"/>
      <c r="D6" s="11"/>
      <c r="E6" s="11"/>
      <c r="F6" s="11"/>
      <c r="G6" s="123"/>
      <c r="H6" s="123"/>
      <c r="I6" s="123"/>
      <c r="J6" s="123"/>
      <c r="K6" s="123"/>
      <c r="L6" s="123"/>
      <c r="W6" s="146" t="s">
        <v>7</v>
      </c>
      <c r="X6" s="146" t="e">
        <f>IF(ISBLANK(#REF!),"",#REF!)</f>
        <v>#REF!</v>
      </c>
    </row>
    <row r="7" spans="1:24" ht="14.25">
      <c r="A7" s="123"/>
      <c r="B7" s="124"/>
      <c r="C7" s="124"/>
      <c r="D7" s="172" t="s">
        <v>8</v>
      </c>
      <c r="E7" s="173"/>
      <c r="F7" s="124"/>
      <c r="G7" s="124"/>
      <c r="H7" s="124"/>
      <c r="J7" s="107"/>
      <c r="K7" s="107"/>
      <c r="L7" s="158"/>
      <c r="M7" s="174" t="s">
        <v>9</v>
      </c>
      <c r="N7" s="162"/>
      <c r="S7" s="14">
        <f>IF(M4="","",LEN(M4))</f>
      </c>
      <c r="T7" s="14">
        <f>IF(N4="","",LEN(N4))</f>
      </c>
      <c r="V7" s="119"/>
      <c r="W7" s="147" t="s">
        <v>10</v>
      </c>
      <c r="X7" s="148">
        <f ca="1">IF(ISBLANK($M4),"",$M4&amp;OFFSET('氏名５文字関数'!$J$4,$S7,$T7)&amp;$N4)</f>
      </c>
    </row>
    <row r="8" spans="1:33" ht="18.75" customHeight="1">
      <c r="A8" s="123"/>
      <c r="B8" s="123"/>
      <c r="C8" s="123"/>
      <c r="D8" s="175"/>
      <c r="E8" s="162"/>
      <c r="F8" s="123"/>
      <c r="G8" s="125"/>
      <c r="H8" s="123"/>
      <c r="J8" s="107"/>
      <c r="K8" s="107"/>
      <c r="L8" s="158"/>
      <c r="M8" s="176"/>
      <c r="N8" s="162"/>
      <c r="S8" s="97" t="e">
        <f>IF(#REF!="","",LEN(#REF!))</f>
        <v>#REF!</v>
      </c>
      <c r="T8" s="97">
        <f aca="true" t="shared" si="0" ref="S8:T13">IF(E8="","",LEN(E8))</f>
      </c>
      <c r="V8" s="106"/>
      <c r="W8" s="147" t="s">
        <v>11</v>
      </c>
      <c r="X8" s="149" t="e">
        <f ca="1">IF(ISBLANK(#REF!),"",#REF!&amp;OFFSET('氏名５文字関数'!$J$4,$S8,$T8)&amp;$E8&amp;$B8&amp;"年")</f>
        <v>#REF!</v>
      </c>
      <c r="AE8" s="9" t="s">
        <v>12</v>
      </c>
      <c r="AF8" s="9" t="s">
        <v>13</v>
      </c>
      <c r="AG8" s="9">
        <v>1</v>
      </c>
    </row>
    <row r="9" spans="1:33" ht="18.75" customHeight="1">
      <c r="A9" s="123"/>
      <c r="B9" s="123"/>
      <c r="C9" s="123"/>
      <c r="D9" s="123"/>
      <c r="E9" s="123"/>
      <c r="F9" s="123"/>
      <c r="G9" s="125"/>
      <c r="H9" s="123"/>
      <c r="I9" s="123"/>
      <c r="J9" s="123"/>
      <c r="K9" s="123"/>
      <c r="L9" s="123"/>
      <c r="S9" s="97">
        <f t="shared" si="0"/>
      </c>
      <c r="T9" s="97">
        <f t="shared" si="0"/>
      </c>
      <c r="V9" s="106"/>
      <c r="W9" s="149"/>
      <c r="X9" s="149">
        <f ca="1">IF(ISBLANK($D9),"",$D9&amp;OFFSET('氏名５文字関数'!$J$4,$S9,$T9)&amp;$E9&amp;$B9&amp;"年")</f>
      </c>
      <c r="AE9" s="9" t="s">
        <v>14</v>
      </c>
      <c r="AF9" s="9" t="s">
        <v>14</v>
      </c>
      <c r="AG9" s="9">
        <v>2</v>
      </c>
    </row>
    <row r="10" spans="1:35" ht="18.75" customHeight="1">
      <c r="A10" s="123"/>
      <c r="B10" s="123"/>
      <c r="C10" s="123"/>
      <c r="D10" s="174" t="s">
        <v>15</v>
      </c>
      <c r="E10" s="162"/>
      <c r="F10" s="123"/>
      <c r="G10" s="125"/>
      <c r="H10" s="123"/>
      <c r="J10" s="123"/>
      <c r="K10" s="123"/>
      <c r="L10" s="123"/>
      <c r="M10" s="174" t="s">
        <v>16</v>
      </c>
      <c r="N10" s="162"/>
      <c r="S10" s="97" t="e">
        <f>IF(#REF!="","",LEN(#REF!))</f>
        <v>#REF!</v>
      </c>
      <c r="T10" s="97">
        <f t="shared" si="0"/>
      </c>
      <c r="V10" s="106"/>
      <c r="W10" s="149"/>
      <c r="X10" s="149" t="e">
        <f ca="1">IF(ISBLANK(#REF!),"",#REF!&amp;OFFSET('氏名５文字関数'!$J$4,$S10,$T10)&amp;$E10&amp;$B10&amp;"年")</f>
        <v>#REF!</v>
      </c>
      <c r="AE10" s="9" t="s">
        <v>17</v>
      </c>
      <c r="AF10" s="9" t="s">
        <v>17</v>
      </c>
      <c r="AG10" s="9">
        <v>3</v>
      </c>
      <c r="AH10" s="45"/>
      <c r="AI10" s="45"/>
    </row>
    <row r="11" spans="1:33" ht="18.75" customHeight="1">
      <c r="A11" s="123"/>
      <c r="B11" s="123"/>
      <c r="C11" s="123"/>
      <c r="D11" s="177">
        <f>IF(ISBLANK(D8),"",VLOOKUP(D8,$AE$8:$AG$80,3,0)&amp;D8&amp;G4&amp;"　松山選手権")</f>
      </c>
      <c r="E11" s="162"/>
      <c r="F11" s="123"/>
      <c r="G11" s="125"/>
      <c r="H11" s="123"/>
      <c r="J11" s="123"/>
      <c r="K11" s="123"/>
      <c r="L11" s="123"/>
      <c r="M11" s="178"/>
      <c r="N11" s="162"/>
      <c r="S11" s="97" t="e">
        <f>IF(#REF!="","",LEN(#REF!))</f>
        <v>#REF!</v>
      </c>
      <c r="T11" s="97">
        <f t="shared" si="0"/>
      </c>
      <c r="V11" s="106"/>
      <c r="W11" s="149"/>
      <c r="X11" s="149" t="e">
        <f ca="1">IF(ISBLANK(#REF!),"",#REF!&amp;OFFSET('氏名５文字関数'!$J$4,$S11,$T11)&amp;$E11&amp;$B11&amp;"年")</f>
        <v>#REF!</v>
      </c>
      <c r="AE11" s="9" t="s">
        <v>18</v>
      </c>
      <c r="AF11" s="9" t="s">
        <v>19</v>
      </c>
      <c r="AG11" s="9">
        <v>4</v>
      </c>
    </row>
    <row r="12" spans="1:33" ht="18.75" customHeight="1">
      <c r="A12" s="123"/>
      <c r="B12" s="123"/>
      <c r="C12" s="123"/>
      <c r="D12" s="123"/>
      <c r="E12" s="123"/>
      <c r="F12" s="123"/>
      <c r="G12" s="125"/>
      <c r="H12" s="123"/>
      <c r="I12" s="123"/>
      <c r="J12" s="123"/>
      <c r="K12" s="123"/>
      <c r="L12" s="123"/>
      <c r="S12" s="97">
        <f t="shared" si="0"/>
      </c>
      <c r="T12" s="97">
        <f t="shared" si="0"/>
      </c>
      <c r="V12" s="106"/>
      <c r="W12" s="149"/>
      <c r="X12" s="149">
        <f ca="1">IF(ISBLANK($D12),"",$D12&amp;OFFSET('氏名５文字関数'!$J$4,$S12,$T12)&amp;$E12&amp;$B12&amp;"年")</f>
      </c>
      <c r="AE12" s="9" t="s">
        <v>20</v>
      </c>
      <c r="AF12" s="9" t="s">
        <v>21</v>
      </c>
      <c r="AG12" s="9">
        <v>5</v>
      </c>
    </row>
    <row r="13" spans="1:33" ht="18.75" customHeight="1">
      <c r="A13" s="123"/>
      <c r="B13" s="123"/>
      <c r="C13" s="123"/>
      <c r="D13" s="123"/>
      <c r="E13" s="123"/>
      <c r="F13" s="123"/>
      <c r="G13" s="125"/>
      <c r="H13" s="123"/>
      <c r="I13" s="123"/>
      <c r="J13" s="123"/>
      <c r="K13" s="123"/>
      <c r="L13" s="123"/>
      <c r="S13" s="97">
        <f t="shared" si="0"/>
      </c>
      <c r="T13" s="97">
        <f t="shared" si="0"/>
      </c>
      <c r="V13" s="45"/>
      <c r="W13" s="146"/>
      <c r="X13" s="149">
        <f ca="1">IF(ISBLANK($D13),"",$D13&amp;OFFSET('氏名５文字関数'!$J$4,$S13,$T13)&amp;$E13&amp;$B13&amp;"年")</f>
      </c>
      <c r="AE13" s="9" t="s">
        <v>22</v>
      </c>
      <c r="AF13" s="9" t="s">
        <v>23</v>
      </c>
      <c r="AG13" s="9">
        <v>6</v>
      </c>
    </row>
    <row r="14" spans="19:33" ht="18.75" customHeight="1">
      <c r="S14" s="97" t="e">
        <f>IF(#REF!="","",LEN(#REF!))</f>
        <v>#REF!</v>
      </c>
      <c r="T14" s="97" t="e">
        <f>IF(#REF!="","",LEN(#REF!))</f>
        <v>#REF!</v>
      </c>
      <c r="V14" s="45"/>
      <c r="W14" s="146"/>
      <c r="X14" s="149" t="e">
        <f ca="1">IF(ISBLANK(#REF!),"",#REF!&amp;OFFSET('氏名５文字関数'!$J$4,$S14,$T14)&amp;#REF!&amp;#REF!&amp;"年")</f>
        <v>#REF!</v>
      </c>
      <c r="AE14" s="9" t="s">
        <v>24</v>
      </c>
      <c r="AF14" s="9" t="s">
        <v>25</v>
      </c>
      <c r="AG14" s="9">
        <v>7</v>
      </c>
    </row>
    <row r="15" spans="1:33" ht="13.5">
      <c r="A15" s="179" t="s">
        <v>26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AE15" s="9" t="s">
        <v>27</v>
      </c>
      <c r="AF15" s="9" t="s">
        <v>28</v>
      </c>
      <c r="AG15" s="9">
        <v>8</v>
      </c>
    </row>
    <row r="16" spans="1:33" ht="19.5" customHeight="1">
      <c r="A16" s="181" t="s">
        <v>29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  <c r="N16" s="180"/>
      <c r="O16" s="180"/>
      <c r="P16" s="180"/>
      <c r="AE16" s="9" t="s">
        <v>30</v>
      </c>
      <c r="AF16" s="9" t="s">
        <v>30</v>
      </c>
      <c r="AG16" s="9">
        <v>9</v>
      </c>
    </row>
    <row r="17" spans="1:33" ht="19.5" customHeight="1">
      <c r="A17" s="4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88"/>
      <c r="N17" s="88"/>
      <c r="O17" s="88"/>
      <c r="P17" s="88"/>
      <c r="S17" s="14"/>
      <c r="T17" s="14"/>
      <c r="AE17" s="9" t="s">
        <v>31</v>
      </c>
      <c r="AF17" s="9" t="s">
        <v>32</v>
      </c>
      <c r="AG17" s="9">
        <v>10</v>
      </c>
    </row>
    <row r="18" spans="1:33" s="8" customFormat="1" ht="13.5">
      <c r="A18" s="59"/>
      <c r="B18" s="60" t="s">
        <v>33</v>
      </c>
      <c r="C18" s="61"/>
      <c r="D18" s="17" t="s">
        <v>1</v>
      </c>
      <c r="E18" s="16" t="s">
        <v>2</v>
      </c>
      <c r="F18" s="183" t="s">
        <v>34</v>
      </c>
      <c r="G18" s="184"/>
      <c r="H18" s="184"/>
      <c r="I18" s="184"/>
      <c r="J18" s="184"/>
      <c r="K18" s="184"/>
      <c r="L18" s="185"/>
      <c r="M18" s="186" t="s">
        <v>35</v>
      </c>
      <c r="N18" s="187"/>
      <c r="O18" s="187"/>
      <c r="P18" s="188"/>
      <c r="AE18" s="8" t="s">
        <v>36</v>
      </c>
      <c r="AF18" s="8" t="s">
        <v>36</v>
      </c>
      <c r="AG18" s="9">
        <v>11</v>
      </c>
    </row>
    <row r="19" spans="1:33" s="8" customFormat="1" ht="18" customHeight="1">
      <c r="A19" s="62">
        <v>1</v>
      </c>
      <c r="B19" s="50"/>
      <c r="C19" s="21" t="s">
        <v>37</v>
      </c>
      <c r="D19" s="51"/>
      <c r="E19" s="52"/>
      <c r="F19" s="53" t="s">
        <v>38</v>
      </c>
      <c r="G19" s="52"/>
      <c r="H19" s="26" t="s">
        <v>37</v>
      </c>
      <c r="I19" s="52"/>
      <c r="J19" s="26" t="s">
        <v>39</v>
      </c>
      <c r="K19" s="52"/>
      <c r="L19" s="21" t="s">
        <v>40</v>
      </c>
      <c r="M19" s="189"/>
      <c r="N19" s="190"/>
      <c r="O19" s="190"/>
      <c r="P19" s="191"/>
      <c r="S19" s="91"/>
      <c r="T19" s="92" t="s">
        <v>7</v>
      </c>
      <c r="U19" s="93"/>
      <c r="V19" s="94"/>
      <c r="W19" s="95" t="s">
        <v>41</v>
      </c>
      <c r="X19" s="96" t="s">
        <v>42</v>
      </c>
      <c r="Y19" s="156"/>
      <c r="Z19" s="94"/>
      <c r="AA19" s="95" t="s">
        <v>41</v>
      </c>
      <c r="AB19" s="96" t="s">
        <v>43</v>
      </c>
      <c r="AE19" s="8" t="s">
        <v>44</v>
      </c>
      <c r="AF19" s="8" t="s">
        <v>44</v>
      </c>
      <c r="AG19" s="9">
        <v>12</v>
      </c>
    </row>
    <row r="20" spans="1:33" ht="18" customHeight="1">
      <c r="A20" s="63">
        <v>2</v>
      </c>
      <c r="B20" s="54"/>
      <c r="C20" s="29" t="s">
        <v>37</v>
      </c>
      <c r="D20" s="30"/>
      <c r="E20" s="28"/>
      <c r="F20" s="55" t="s">
        <v>38</v>
      </c>
      <c r="G20" s="28"/>
      <c r="H20" s="34" t="s">
        <v>37</v>
      </c>
      <c r="I20" s="28"/>
      <c r="J20" s="34" t="s">
        <v>39</v>
      </c>
      <c r="K20" s="28"/>
      <c r="L20" s="29" t="s">
        <v>40</v>
      </c>
      <c r="M20" s="192"/>
      <c r="N20" s="193"/>
      <c r="O20" s="193"/>
      <c r="P20" s="194"/>
      <c r="S20" s="97" t="e">
        <f aca="true" t="shared" si="1" ref="S20:T29">IF(#REF!="","",LEN(#REF!))</f>
        <v>#REF!</v>
      </c>
      <c r="T20" s="97" t="e">
        <f t="shared" si="1"/>
        <v>#REF!</v>
      </c>
      <c r="U20" s="98"/>
      <c r="V20" s="99">
        <v>1</v>
      </c>
      <c r="W20" s="100" t="str">
        <f>IF(ISBLANK(#REF!),"","("&amp;$D$8&amp;")")</f>
        <v>()</v>
      </c>
      <c r="X20" s="101" t="e">
        <f>IF(ISBLANK(#REF!),"",#REF!&amp;"・"&amp;#REF!)</f>
        <v>#REF!</v>
      </c>
      <c r="Y20" s="98"/>
      <c r="Z20" s="99">
        <v>1</v>
      </c>
      <c r="AA20" s="100">
        <f>IF(ISBLANK(#REF!),"",$D$8)</f>
        <v>0</v>
      </c>
      <c r="AB20" s="101" t="e">
        <f ca="1">IF(ISBLANK(#REF!),"",#REF!&amp;OFFSET('氏名５文字関数'!$J$4,$S20,$T20)&amp;#REF!&amp;#REF!&amp;"年"&amp;#REF!&amp;OFFSET('氏名５文字関数'!$J$4,$S21,$T21)&amp;#REF!&amp;#REF!&amp;"年")</f>
        <v>#REF!</v>
      </c>
      <c r="AC20" s="118"/>
      <c r="AE20" s="9" t="s">
        <v>45</v>
      </c>
      <c r="AF20" s="9" t="s">
        <v>45</v>
      </c>
      <c r="AG20" s="9">
        <v>13</v>
      </c>
    </row>
    <row r="21" spans="1:33" ht="18" customHeight="1">
      <c r="A21" s="62">
        <v>3</v>
      </c>
      <c r="B21" s="54"/>
      <c r="C21" s="29" t="s">
        <v>37</v>
      </c>
      <c r="D21" s="30"/>
      <c r="E21" s="28"/>
      <c r="F21" s="55" t="s">
        <v>38</v>
      </c>
      <c r="G21" s="28"/>
      <c r="H21" s="34" t="s">
        <v>37</v>
      </c>
      <c r="I21" s="28"/>
      <c r="J21" s="34" t="s">
        <v>39</v>
      </c>
      <c r="K21" s="28"/>
      <c r="L21" s="29" t="s">
        <v>40</v>
      </c>
      <c r="M21" s="192"/>
      <c r="N21" s="193"/>
      <c r="O21" s="193"/>
      <c r="P21" s="194"/>
      <c r="S21" s="97" t="e">
        <f t="shared" si="1"/>
        <v>#REF!</v>
      </c>
      <c r="T21" s="97" t="e">
        <f t="shared" si="1"/>
        <v>#REF!</v>
      </c>
      <c r="U21" s="98"/>
      <c r="V21" s="99">
        <v>2</v>
      </c>
      <c r="W21" s="100" t="str">
        <f>IF(ISBLANK(#REF!),"","("&amp;$D$8&amp;")")</f>
        <v>()</v>
      </c>
      <c r="X21" s="102" t="e">
        <f>IF(ISBLANK(#REF!),"",#REF!&amp;"・"&amp;#REF!)</f>
        <v>#REF!</v>
      </c>
      <c r="Y21" s="98"/>
      <c r="Z21" s="99">
        <v>2</v>
      </c>
      <c r="AA21" s="100">
        <f>IF(ISBLANK(#REF!),"",$D$8)</f>
        <v>0</v>
      </c>
      <c r="AB21" s="102" t="e">
        <f ca="1">IF(ISBLANK(#REF!),"",#REF!&amp;OFFSET('氏名５文字関数'!$J$4,$S22,$T22)&amp;#REF!&amp;#REF!&amp;"年"&amp;#REF!&amp;OFFSET('氏名５文字関数'!$J$4,$S23,$T23)&amp;#REF!&amp;#REF!&amp;"年")</f>
        <v>#REF!</v>
      </c>
      <c r="AC21" s="118"/>
      <c r="AE21" s="9" t="s">
        <v>46</v>
      </c>
      <c r="AF21" s="9" t="s">
        <v>47</v>
      </c>
      <c r="AG21" s="9">
        <v>14</v>
      </c>
    </row>
    <row r="22" spans="1:33" ht="18" customHeight="1">
      <c r="A22" s="63">
        <v>4</v>
      </c>
      <c r="B22" s="54"/>
      <c r="C22" s="29" t="s">
        <v>37</v>
      </c>
      <c r="D22" s="30"/>
      <c r="E22" s="28"/>
      <c r="F22" s="55" t="s">
        <v>38</v>
      </c>
      <c r="G22" s="28"/>
      <c r="H22" s="34" t="s">
        <v>37</v>
      </c>
      <c r="I22" s="28"/>
      <c r="J22" s="34" t="s">
        <v>39</v>
      </c>
      <c r="K22" s="28"/>
      <c r="L22" s="29" t="s">
        <v>40</v>
      </c>
      <c r="M22" s="192"/>
      <c r="N22" s="193"/>
      <c r="O22" s="193"/>
      <c r="P22" s="194"/>
      <c r="S22" s="97" t="e">
        <f t="shared" si="1"/>
        <v>#REF!</v>
      </c>
      <c r="T22" s="97" t="e">
        <f t="shared" si="1"/>
        <v>#REF!</v>
      </c>
      <c r="U22" s="98"/>
      <c r="V22" s="99">
        <v>3</v>
      </c>
      <c r="W22" s="100" t="str">
        <f>IF(ISBLANK(#REF!),"","("&amp;$D$8&amp;")")</f>
        <v>()</v>
      </c>
      <c r="X22" s="102" t="e">
        <f>IF(ISBLANK(#REF!),"",#REF!&amp;"・"&amp;#REF!)</f>
        <v>#REF!</v>
      </c>
      <c r="Y22" s="98"/>
      <c r="Z22" s="99">
        <v>3</v>
      </c>
      <c r="AA22" s="100">
        <f>IF(ISBLANK(#REF!),"",$D$8)</f>
        <v>0</v>
      </c>
      <c r="AB22" s="102" t="e">
        <f ca="1">IF(ISBLANK(#REF!),"",#REF!&amp;OFFSET('氏名５文字関数'!$J$4,$S24,$T24)&amp;#REF!&amp;#REF!&amp;"年"&amp;#REF!&amp;OFFSET('氏名５文字関数'!$J$4,$S25,$T25)&amp;#REF!&amp;#REF!&amp;"年")</f>
        <v>#REF!</v>
      </c>
      <c r="AC22" s="118"/>
      <c r="AE22" s="9" t="s">
        <v>48</v>
      </c>
      <c r="AF22" s="9" t="s">
        <v>49</v>
      </c>
      <c r="AG22" s="9">
        <v>15</v>
      </c>
    </row>
    <row r="23" spans="1:33" ht="18" customHeight="1">
      <c r="A23" s="63">
        <v>5</v>
      </c>
      <c r="B23" s="54"/>
      <c r="C23" s="29" t="s">
        <v>37</v>
      </c>
      <c r="D23" s="30"/>
      <c r="E23" s="28"/>
      <c r="F23" s="55" t="s">
        <v>38</v>
      </c>
      <c r="G23" s="28"/>
      <c r="H23" s="34" t="s">
        <v>37</v>
      </c>
      <c r="I23" s="28"/>
      <c r="J23" s="34" t="s">
        <v>39</v>
      </c>
      <c r="K23" s="28"/>
      <c r="L23" s="29" t="s">
        <v>40</v>
      </c>
      <c r="M23" s="192"/>
      <c r="N23" s="193"/>
      <c r="O23" s="193"/>
      <c r="P23" s="194"/>
      <c r="S23" s="97" t="e">
        <f t="shared" si="1"/>
        <v>#REF!</v>
      </c>
      <c r="T23" s="97" t="e">
        <f t="shared" si="1"/>
        <v>#REF!</v>
      </c>
      <c r="U23" s="98"/>
      <c r="V23" s="99">
        <v>4</v>
      </c>
      <c r="W23" s="100" t="str">
        <f>IF(ISBLANK(#REF!),"","("&amp;$D$8&amp;")")</f>
        <v>()</v>
      </c>
      <c r="X23" s="101" t="e">
        <f>IF(ISBLANK(#REF!),"",#REF!&amp;"・"&amp;#REF!)</f>
        <v>#REF!</v>
      </c>
      <c r="Y23" s="98"/>
      <c r="Z23" s="99">
        <v>4</v>
      </c>
      <c r="AA23" s="100">
        <f>IF(ISBLANK(#REF!),"",$D$8)</f>
        <v>0</v>
      </c>
      <c r="AB23" s="101" t="e">
        <f ca="1">IF(ISBLANK(#REF!),"",#REF!&amp;OFFSET('氏名５文字関数'!$J$4,$S26,$T26)&amp;#REF!&amp;#REF!&amp;"年"&amp;#REF!&amp;OFFSET('氏名５文字関数'!$J$4,$S27,$T27)&amp;#REF!&amp;#REF!&amp;"年")</f>
        <v>#REF!</v>
      </c>
      <c r="AC23" s="118"/>
      <c r="AE23" s="9" t="s">
        <v>50</v>
      </c>
      <c r="AF23" s="9" t="s">
        <v>51</v>
      </c>
      <c r="AG23" s="9">
        <v>16</v>
      </c>
    </row>
    <row r="24" spans="1:33" ht="18" customHeight="1">
      <c r="A24" s="63">
        <v>6</v>
      </c>
      <c r="B24" s="54"/>
      <c r="C24" s="29" t="s">
        <v>37</v>
      </c>
      <c r="D24" s="30"/>
      <c r="E24" s="28"/>
      <c r="F24" s="55" t="s">
        <v>38</v>
      </c>
      <c r="G24" s="28"/>
      <c r="H24" s="34" t="s">
        <v>37</v>
      </c>
      <c r="I24" s="28"/>
      <c r="J24" s="34" t="s">
        <v>39</v>
      </c>
      <c r="K24" s="28"/>
      <c r="L24" s="29" t="s">
        <v>40</v>
      </c>
      <c r="M24" s="192"/>
      <c r="N24" s="193"/>
      <c r="O24" s="193"/>
      <c r="P24" s="194"/>
      <c r="S24" s="97" t="e">
        <f t="shared" si="1"/>
        <v>#REF!</v>
      </c>
      <c r="T24" s="97" t="e">
        <f t="shared" si="1"/>
        <v>#REF!</v>
      </c>
      <c r="U24" s="98"/>
      <c r="V24" s="150">
        <v>5</v>
      </c>
      <c r="W24" s="151" t="str">
        <f>IF(ISBLANK(#REF!),"","("&amp;$D$8&amp;")")</f>
        <v>()</v>
      </c>
      <c r="X24" s="152" t="e">
        <f>IF(ISBLANK(#REF!),"",#REF!&amp;"・"&amp;#REF!)</f>
        <v>#REF!</v>
      </c>
      <c r="Y24" s="98"/>
      <c r="Z24" s="99">
        <v>5</v>
      </c>
      <c r="AA24" s="100">
        <f>IF(ISBLANK(#REF!),"",$D$8)</f>
        <v>0</v>
      </c>
      <c r="AB24" s="101" t="e">
        <f ca="1">X7=IF(ISBLANK(#REF!),"",#REF!&amp;OFFSET('氏名５文字関数'!$J$4,$S28,$T28)&amp;#REF!&amp;#REF!&amp;"年"&amp;#REF!&amp;OFFSET('氏名５文字関数'!$J$4,$S29,$T29)&amp;#REF!&amp;#REF!&amp;"年")</f>
        <v>#REF!</v>
      </c>
      <c r="AC24" s="118"/>
      <c r="AE24" s="9" t="s">
        <v>52</v>
      </c>
      <c r="AF24" s="9" t="s">
        <v>53</v>
      </c>
      <c r="AG24" s="9">
        <v>17</v>
      </c>
    </row>
    <row r="25" spans="1:35" ht="18" customHeight="1">
      <c r="A25" s="62">
        <v>7</v>
      </c>
      <c r="B25" s="54"/>
      <c r="C25" s="29" t="s">
        <v>37</v>
      </c>
      <c r="D25" s="30"/>
      <c r="E25" s="28"/>
      <c r="F25" s="55" t="s">
        <v>38</v>
      </c>
      <c r="G25" s="28"/>
      <c r="H25" s="34" t="s">
        <v>37</v>
      </c>
      <c r="I25" s="28"/>
      <c r="J25" s="34" t="s">
        <v>39</v>
      </c>
      <c r="K25" s="28"/>
      <c r="L25" s="34" t="s">
        <v>40</v>
      </c>
      <c r="M25" s="192"/>
      <c r="N25" s="193"/>
      <c r="O25" s="193"/>
      <c r="P25" s="194"/>
      <c r="R25" s="103"/>
      <c r="S25" s="97" t="e">
        <f t="shared" si="1"/>
        <v>#REF!</v>
      </c>
      <c r="T25" s="97" t="e">
        <f t="shared" si="1"/>
        <v>#REF!</v>
      </c>
      <c r="U25" s="104"/>
      <c r="V25" s="104"/>
      <c r="W25" s="104"/>
      <c r="X25" s="104"/>
      <c r="Y25" s="104"/>
      <c r="Z25" s="105"/>
      <c r="AA25" s="105"/>
      <c r="AB25" s="105"/>
      <c r="AC25" s="119"/>
      <c r="AD25" s="103"/>
      <c r="AE25" s="103" t="s">
        <v>54</v>
      </c>
      <c r="AF25" s="103" t="s">
        <v>55</v>
      </c>
      <c r="AG25" s="9">
        <v>18</v>
      </c>
      <c r="AH25" s="103"/>
      <c r="AI25" s="103"/>
    </row>
    <row r="26" spans="1:33" ht="18" customHeight="1">
      <c r="A26" s="63">
        <v>8</v>
      </c>
      <c r="B26" s="54"/>
      <c r="C26" s="29" t="s">
        <v>37</v>
      </c>
      <c r="D26" s="30"/>
      <c r="E26" s="28"/>
      <c r="F26" s="55" t="s">
        <v>38</v>
      </c>
      <c r="G26" s="28"/>
      <c r="H26" s="34" t="s">
        <v>37</v>
      </c>
      <c r="I26" s="28"/>
      <c r="J26" s="34" t="s">
        <v>39</v>
      </c>
      <c r="K26" s="28"/>
      <c r="L26" s="34" t="s">
        <v>40</v>
      </c>
      <c r="M26" s="192"/>
      <c r="N26" s="193"/>
      <c r="O26" s="193"/>
      <c r="P26" s="194"/>
      <c r="S26" s="97" t="e">
        <f t="shared" si="1"/>
        <v>#REF!</v>
      </c>
      <c r="T26" s="97" t="e">
        <f t="shared" si="1"/>
        <v>#REF!</v>
      </c>
      <c r="U26" s="98"/>
      <c r="V26" s="98"/>
      <c r="W26" s="98"/>
      <c r="X26" s="98"/>
      <c r="Y26" s="98"/>
      <c r="Z26" s="106"/>
      <c r="AA26" s="106"/>
      <c r="AB26" s="106"/>
      <c r="AC26" s="119"/>
      <c r="AE26" s="9" t="s">
        <v>56</v>
      </c>
      <c r="AF26" s="9" t="s">
        <v>57</v>
      </c>
      <c r="AG26" s="9">
        <v>19</v>
      </c>
    </row>
    <row r="27" spans="1:33" ht="18" customHeight="1">
      <c r="A27" s="62">
        <v>9</v>
      </c>
      <c r="B27" s="54"/>
      <c r="C27" s="29" t="s">
        <v>37</v>
      </c>
      <c r="D27" s="30"/>
      <c r="E27" s="28"/>
      <c r="F27" s="55" t="s">
        <v>38</v>
      </c>
      <c r="G27" s="28"/>
      <c r="H27" s="34" t="s">
        <v>37</v>
      </c>
      <c r="I27" s="28"/>
      <c r="J27" s="34" t="s">
        <v>39</v>
      </c>
      <c r="K27" s="28"/>
      <c r="L27" s="29" t="s">
        <v>40</v>
      </c>
      <c r="M27" s="192"/>
      <c r="N27" s="193"/>
      <c r="O27" s="193"/>
      <c r="P27" s="194"/>
      <c r="S27" s="97" t="e">
        <f t="shared" si="1"/>
        <v>#REF!</v>
      </c>
      <c r="T27" s="97" t="e">
        <f t="shared" si="1"/>
        <v>#REF!</v>
      </c>
      <c r="U27" s="98"/>
      <c r="V27" s="98"/>
      <c r="W27" s="98"/>
      <c r="X27" s="98"/>
      <c r="Y27" s="98"/>
      <c r="Z27" s="107"/>
      <c r="AA27" s="107"/>
      <c r="AB27" s="107"/>
      <c r="AC27" s="119"/>
      <c r="AE27" s="9" t="s">
        <v>58</v>
      </c>
      <c r="AF27" s="9" t="s">
        <v>59</v>
      </c>
      <c r="AG27" s="9">
        <v>20</v>
      </c>
    </row>
    <row r="28" spans="1:33" ht="18" customHeight="1">
      <c r="A28" s="27">
        <v>10</v>
      </c>
      <c r="B28" s="64"/>
      <c r="C28" s="65" t="s">
        <v>37</v>
      </c>
      <c r="D28" s="66"/>
      <c r="E28" s="67"/>
      <c r="F28" s="68" t="s">
        <v>38</v>
      </c>
      <c r="G28" s="67"/>
      <c r="H28" s="69" t="s">
        <v>37</v>
      </c>
      <c r="I28" s="67"/>
      <c r="J28" s="69" t="s">
        <v>39</v>
      </c>
      <c r="K28" s="67"/>
      <c r="L28" s="65" t="s">
        <v>40</v>
      </c>
      <c r="M28" s="192"/>
      <c r="N28" s="193"/>
      <c r="O28" s="193"/>
      <c r="P28" s="194"/>
      <c r="S28" s="97" t="e">
        <f t="shared" si="1"/>
        <v>#REF!</v>
      </c>
      <c r="T28" s="97" t="e">
        <f t="shared" si="1"/>
        <v>#REF!</v>
      </c>
      <c r="U28" s="98"/>
      <c r="V28" s="98"/>
      <c r="W28" s="98"/>
      <c r="X28" s="98"/>
      <c r="Y28" s="98"/>
      <c r="Z28" s="106"/>
      <c r="AA28" s="106"/>
      <c r="AB28" s="106"/>
      <c r="AC28" s="119"/>
      <c r="AE28" s="9" t="s">
        <v>60</v>
      </c>
      <c r="AF28" s="9" t="s">
        <v>60</v>
      </c>
      <c r="AG28" s="9">
        <v>21</v>
      </c>
    </row>
    <row r="29" spans="1:33" ht="18" customHeight="1">
      <c r="A29" s="27">
        <v>11</v>
      </c>
      <c r="B29" s="64"/>
      <c r="C29" s="65" t="s">
        <v>37</v>
      </c>
      <c r="D29" s="66"/>
      <c r="E29" s="67"/>
      <c r="F29" s="68" t="s">
        <v>38</v>
      </c>
      <c r="G29" s="67"/>
      <c r="H29" s="69" t="s">
        <v>37</v>
      </c>
      <c r="I29" s="67"/>
      <c r="J29" s="69" t="s">
        <v>39</v>
      </c>
      <c r="K29" s="67"/>
      <c r="L29" s="65" t="s">
        <v>40</v>
      </c>
      <c r="M29" s="192"/>
      <c r="N29" s="193"/>
      <c r="O29" s="193"/>
      <c r="P29" s="194"/>
      <c r="S29" s="97" t="e">
        <f t="shared" si="1"/>
        <v>#REF!</v>
      </c>
      <c r="T29" s="97" t="e">
        <f t="shared" si="1"/>
        <v>#REF!</v>
      </c>
      <c r="U29" s="98"/>
      <c r="V29" s="98"/>
      <c r="W29" s="98"/>
      <c r="X29" s="98"/>
      <c r="Y29" s="98"/>
      <c r="Z29" s="107"/>
      <c r="AA29" s="107"/>
      <c r="AB29" s="107"/>
      <c r="AC29" s="119"/>
      <c r="AE29" s="9" t="s">
        <v>61</v>
      </c>
      <c r="AF29" s="9" t="s">
        <v>62</v>
      </c>
      <c r="AG29" s="9">
        <v>22</v>
      </c>
    </row>
    <row r="30" spans="1:33" s="8" customFormat="1" ht="18" customHeight="1">
      <c r="A30" s="27">
        <v>12</v>
      </c>
      <c r="B30" s="64"/>
      <c r="C30" s="65" t="s">
        <v>37</v>
      </c>
      <c r="D30" s="66"/>
      <c r="E30" s="67"/>
      <c r="F30" s="68" t="s">
        <v>38</v>
      </c>
      <c r="G30" s="67"/>
      <c r="H30" s="69" t="s">
        <v>37</v>
      </c>
      <c r="I30" s="67"/>
      <c r="J30" s="69" t="s">
        <v>39</v>
      </c>
      <c r="K30" s="67"/>
      <c r="L30" s="65" t="s">
        <v>40</v>
      </c>
      <c r="M30" s="192"/>
      <c r="N30" s="193"/>
      <c r="O30" s="193"/>
      <c r="P30" s="194"/>
      <c r="AE30" s="8" t="s">
        <v>63</v>
      </c>
      <c r="AF30" s="8" t="s">
        <v>64</v>
      </c>
      <c r="AG30" s="9">
        <v>23</v>
      </c>
    </row>
    <row r="31" spans="1:33" ht="18" customHeight="1">
      <c r="A31" s="27">
        <v>13</v>
      </c>
      <c r="B31" s="64"/>
      <c r="C31" s="65" t="s">
        <v>37</v>
      </c>
      <c r="D31" s="66"/>
      <c r="E31" s="67"/>
      <c r="F31" s="68" t="s">
        <v>38</v>
      </c>
      <c r="G31" s="67"/>
      <c r="H31" s="69" t="s">
        <v>37</v>
      </c>
      <c r="I31" s="67"/>
      <c r="J31" s="69" t="s">
        <v>39</v>
      </c>
      <c r="K31" s="67"/>
      <c r="L31" s="65" t="s">
        <v>40</v>
      </c>
      <c r="M31" s="192"/>
      <c r="N31" s="193"/>
      <c r="O31" s="193"/>
      <c r="P31" s="194"/>
      <c r="S31" s="97" t="s">
        <v>1</v>
      </c>
      <c r="T31" s="97" t="s">
        <v>2</v>
      </c>
      <c r="U31" s="98"/>
      <c r="V31" s="94"/>
      <c r="W31" s="95" t="s">
        <v>41</v>
      </c>
      <c r="X31" s="96" t="s">
        <v>65</v>
      </c>
      <c r="Y31" s="120"/>
      <c r="AE31" s="9" t="s">
        <v>66</v>
      </c>
      <c r="AF31" s="9" t="s">
        <v>67</v>
      </c>
      <c r="AG31" s="9">
        <v>24</v>
      </c>
    </row>
    <row r="32" spans="1:33" ht="18" customHeight="1">
      <c r="A32" s="27">
        <v>14</v>
      </c>
      <c r="B32" s="64"/>
      <c r="C32" s="65" t="s">
        <v>37</v>
      </c>
      <c r="D32" s="66"/>
      <c r="E32" s="67"/>
      <c r="F32" s="68" t="s">
        <v>38</v>
      </c>
      <c r="G32" s="67"/>
      <c r="H32" s="69" t="s">
        <v>37</v>
      </c>
      <c r="I32" s="67"/>
      <c r="J32" s="69" t="s">
        <v>39</v>
      </c>
      <c r="K32" s="67"/>
      <c r="L32" s="65" t="s">
        <v>40</v>
      </c>
      <c r="M32" s="192"/>
      <c r="N32" s="193"/>
      <c r="O32" s="193"/>
      <c r="P32" s="194"/>
      <c r="S32" s="97">
        <f aca="true" t="shared" si="2" ref="S32:T46">IF(D19="","",LEN(D19))</f>
      </c>
      <c r="T32" s="97">
        <f t="shared" si="2"/>
      </c>
      <c r="U32" s="98"/>
      <c r="V32" s="108">
        <v>1</v>
      </c>
      <c r="W32" s="109">
        <f aca="true" t="shared" si="3" ref="W32:W46">IF(ISBLANK(B19),"",$D$8)</f>
      </c>
      <c r="X32" s="110">
        <f ca="1">IF(ISBLANK(D19),"",D19&amp;OFFSET('氏名５文字関数'!$J$4,S32,T32)&amp;E19&amp;B19&amp;"年")</f>
      </c>
      <c r="Y32" s="118"/>
      <c r="AE32" s="9" t="s">
        <v>68</v>
      </c>
      <c r="AF32" s="9" t="s">
        <v>69</v>
      </c>
      <c r="AG32" s="9">
        <v>25</v>
      </c>
    </row>
    <row r="33" spans="1:33" ht="18" customHeight="1">
      <c r="A33" s="129">
        <v>15</v>
      </c>
      <c r="B33" s="64"/>
      <c r="C33" s="65" t="s">
        <v>37</v>
      </c>
      <c r="D33" s="66"/>
      <c r="E33" s="67"/>
      <c r="F33" s="68" t="s">
        <v>38</v>
      </c>
      <c r="G33" s="67"/>
      <c r="H33" s="69" t="s">
        <v>37</v>
      </c>
      <c r="I33" s="67"/>
      <c r="J33" s="69" t="s">
        <v>39</v>
      </c>
      <c r="K33" s="67"/>
      <c r="L33" s="65" t="s">
        <v>40</v>
      </c>
      <c r="M33" s="192"/>
      <c r="N33" s="193"/>
      <c r="O33" s="193"/>
      <c r="P33" s="194"/>
      <c r="S33" s="97">
        <f t="shared" si="2"/>
      </c>
      <c r="T33" s="97">
        <f t="shared" si="2"/>
      </c>
      <c r="U33" s="98"/>
      <c r="V33" s="108">
        <v>2</v>
      </c>
      <c r="W33" s="109">
        <f t="shared" si="3"/>
      </c>
      <c r="X33" s="110">
        <f ca="1">IF(ISBLANK(D20),"",D20&amp;OFFSET('氏名５文字関数'!$J$4,S33,T33)&amp;E20&amp;B20&amp;"年")</f>
      </c>
      <c r="Y33" s="118"/>
      <c r="AE33" s="9" t="s">
        <v>70</v>
      </c>
      <c r="AF33" s="9" t="s">
        <v>71</v>
      </c>
      <c r="AG33" s="9">
        <v>26</v>
      </c>
    </row>
    <row r="34" spans="1:33" ht="18" customHeight="1">
      <c r="A34" s="27">
        <v>16</v>
      </c>
      <c r="B34" s="54"/>
      <c r="C34" s="29" t="s">
        <v>37</v>
      </c>
      <c r="D34" s="30"/>
      <c r="E34" s="28"/>
      <c r="F34" s="55" t="s">
        <v>38</v>
      </c>
      <c r="G34" s="28"/>
      <c r="H34" s="34" t="s">
        <v>37</v>
      </c>
      <c r="I34" s="28"/>
      <c r="J34" s="34" t="s">
        <v>39</v>
      </c>
      <c r="K34" s="28"/>
      <c r="L34" s="29" t="s">
        <v>40</v>
      </c>
      <c r="M34" s="192"/>
      <c r="N34" s="193"/>
      <c r="O34" s="193"/>
      <c r="P34" s="194"/>
      <c r="S34" s="97">
        <f t="shared" si="2"/>
      </c>
      <c r="T34" s="97">
        <f t="shared" si="2"/>
      </c>
      <c r="U34" s="98"/>
      <c r="V34" s="108">
        <v>3</v>
      </c>
      <c r="W34" s="109">
        <f t="shared" si="3"/>
      </c>
      <c r="X34" s="110">
        <f ca="1">IF(ISBLANK(D21),"",D21&amp;OFFSET('氏名５文字関数'!$J$4,S34,T34)&amp;E21&amp;B21&amp;"年")</f>
      </c>
      <c r="Y34" s="118"/>
      <c r="AE34" s="9" t="s">
        <v>72</v>
      </c>
      <c r="AF34" s="9" t="s">
        <v>73</v>
      </c>
      <c r="AG34" s="9">
        <v>27</v>
      </c>
    </row>
    <row r="35" spans="1:33" ht="18" customHeight="1">
      <c r="A35" s="27">
        <v>17</v>
      </c>
      <c r="B35" s="54"/>
      <c r="C35" s="29" t="s">
        <v>37</v>
      </c>
      <c r="D35" s="30"/>
      <c r="E35" s="28"/>
      <c r="F35" s="55" t="s">
        <v>38</v>
      </c>
      <c r="G35" s="28"/>
      <c r="H35" s="34" t="s">
        <v>37</v>
      </c>
      <c r="I35" s="28"/>
      <c r="J35" s="34" t="s">
        <v>39</v>
      </c>
      <c r="K35" s="28"/>
      <c r="L35" s="29" t="s">
        <v>40</v>
      </c>
      <c r="M35" s="192"/>
      <c r="N35" s="193"/>
      <c r="O35" s="193"/>
      <c r="P35" s="194"/>
      <c r="S35" s="97">
        <f t="shared" si="2"/>
      </c>
      <c r="T35" s="97">
        <f t="shared" si="2"/>
      </c>
      <c r="U35" s="98"/>
      <c r="V35" s="108">
        <v>4</v>
      </c>
      <c r="W35" s="109">
        <f t="shared" si="3"/>
      </c>
      <c r="X35" s="110">
        <f ca="1">IF(ISBLANK(D22),"",D22&amp;OFFSET('氏名５文字関数'!$J$4,S35,T35)&amp;E22&amp;B22&amp;"年")</f>
      </c>
      <c r="Y35" s="118"/>
      <c r="AA35" s="103"/>
      <c r="AB35" s="103"/>
      <c r="AE35" s="9" t="s">
        <v>74</v>
      </c>
      <c r="AF35" s="9" t="s">
        <v>74</v>
      </c>
      <c r="AG35" s="9">
        <v>28</v>
      </c>
    </row>
    <row r="36" spans="1:33" ht="18" customHeight="1">
      <c r="A36" s="27">
        <v>18</v>
      </c>
      <c r="B36" s="54"/>
      <c r="C36" s="29" t="s">
        <v>37</v>
      </c>
      <c r="D36" s="30"/>
      <c r="E36" s="28"/>
      <c r="F36" s="55" t="s">
        <v>38</v>
      </c>
      <c r="G36" s="28"/>
      <c r="H36" s="34" t="s">
        <v>37</v>
      </c>
      <c r="I36" s="28"/>
      <c r="J36" s="34" t="s">
        <v>39</v>
      </c>
      <c r="K36" s="28"/>
      <c r="L36" s="29" t="s">
        <v>40</v>
      </c>
      <c r="M36" s="192"/>
      <c r="N36" s="193"/>
      <c r="O36" s="193"/>
      <c r="P36" s="194"/>
      <c r="S36" s="97">
        <f t="shared" si="2"/>
      </c>
      <c r="T36" s="97">
        <f t="shared" si="2"/>
      </c>
      <c r="U36" s="98"/>
      <c r="V36" s="108">
        <v>5</v>
      </c>
      <c r="W36" s="109">
        <f t="shared" si="3"/>
      </c>
      <c r="X36" s="110">
        <f ca="1">IF(ISBLANK(D23),"",D23&amp;OFFSET('氏名５文字関数'!$J$4,S36,T36)&amp;E23&amp;B23&amp;"年")</f>
      </c>
      <c r="Y36" s="118"/>
      <c r="AE36" s="9" t="s">
        <v>75</v>
      </c>
      <c r="AF36" s="9" t="s">
        <v>76</v>
      </c>
      <c r="AG36" s="9">
        <v>29</v>
      </c>
    </row>
    <row r="37" spans="1:33" ht="18" customHeight="1">
      <c r="A37" s="27">
        <v>19</v>
      </c>
      <c r="B37" s="54"/>
      <c r="C37" s="29" t="s">
        <v>37</v>
      </c>
      <c r="D37" s="30"/>
      <c r="E37" s="28"/>
      <c r="F37" s="55" t="s">
        <v>38</v>
      </c>
      <c r="G37" s="28"/>
      <c r="H37" s="34" t="s">
        <v>37</v>
      </c>
      <c r="I37" s="28"/>
      <c r="J37" s="34" t="s">
        <v>39</v>
      </c>
      <c r="K37" s="28"/>
      <c r="L37" s="29" t="s">
        <v>40</v>
      </c>
      <c r="M37" s="192"/>
      <c r="N37" s="193"/>
      <c r="O37" s="193"/>
      <c r="P37" s="194"/>
      <c r="R37" s="103"/>
      <c r="S37" s="97">
        <f t="shared" si="2"/>
      </c>
      <c r="T37" s="97">
        <f t="shared" si="2"/>
      </c>
      <c r="U37" s="104"/>
      <c r="V37" s="108">
        <v>6</v>
      </c>
      <c r="W37" s="109">
        <f t="shared" si="3"/>
      </c>
      <c r="X37" s="110">
        <f ca="1">IF(ISBLANK(D24),"",D24&amp;OFFSET('氏名５文字関数'!$J$4,S37,T37)&amp;E24&amp;B24&amp;"年")</f>
      </c>
      <c r="Y37" s="118"/>
      <c r="Z37" s="103"/>
      <c r="AC37" s="103"/>
      <c r="AD37" s="103"/>
      <c r="AE37" s="103" t="s">
        <v>77</v>
      </c>
      <c r="AF37" s="9" t="s">
        <v>78</v>
      </c>
      <c r="AG37" s="9">
        <v>30</v>
      </c>
    </row>
    <row r="38" spans="1:33" ht="18" customHeight="1">
      <c r="A38" s="27">
        <v>20</v>
      </c>
      <c r="B38" s="54"/>
      <c r="C38" s="29" t="s">
        <v>37</v>
      </c>
      <c r="D38" s="30"/>
      <c r="E38" s="28"/>
      <c r="F38" s="55" t="s">
        <v>38</v>
      </c>
      <c r="G38" s="28"/>
      <c r="H38" s="34" t="s">
        <v>37</v>
      </c>
      <c r="I38" s="28"/>
      <c r="J38" s="34" t="s">
        <v>39</v>
      </c>
      <c r="K38" s="28"/>
      <c r="L38" s="29" t="s">
        <v>40</v>
      </c>
      <c r="M38" s="192"/>
      <c r="N38" s="193"/>
      <c r="O38" s="193"/>
      <c r="P38" s="194"/>
      <c r="S38" s="97">
        <f t="shared" si="2"/>
      </c>
      <c r="T38" s="97">
        <f t="shared" si="2"/>
      </c>
      <c r="U38" s="98"/>
      <c r="V38" s="108">
        <v>7</v>
      </c>
      <c r="W38" s="109">
        <f t="shared" si="3"/>
      </c>
      <c r="X38" s="110">
        <f ca="1">IF(ISBLANK(D25),"",D25&amp;OFFSET('氏名５文字関数'!$J$4,S38,T38)&amp;E25&amp;B25&amp;"年")</f>
      </c>
      <c r="Y38" s="118"/>
      <c r="AE38" s="9" t="s">
        <v>79</v>
      </c>
      <c r="AF38" s="9" t="s">
        <v>80</v>
      </c>
      <c r="AG38" s="9">
        <v>31</v>
      </c>
    </row>
    <row r="39" spans="1:33" ht="18" customHeight="1">
      <c r="A39" s="27">
        <v>21</v>
      </c>
      <c r="B39" s="54"/>
      <c r="C39" s="29" t="s">
        <v>37</v>
      </c>
      <c r="D39" s="30"/>
      <c r="E39" s="28"/>
      <c r="F39" s="55" t="s">
        <v>38</v>
      </c>
      <c r="G39" s="28"/>
      <c r="H39" s="34" t="s">
        <v>37</v>
      </c>
      <c r="I39" s="28"/>
      <c r="J39" s="34" t="s">
        <v>39</v>
      </c>
      <c r="K39" s="28"/>
      <c r="L39" s="29" t="s">
        <v>40</v>
      </c>
      <c r="M39" s="192"/>
      <c r="N39" s="193"/>
      <c r="O39" s="193"/>
      <c r="P39" s="194"/>
      <c r="S39" s="97">
        <f t="shared" si="2"/>
      </c>
      <c r="T39" s="97">
        <f t="shared" si="2"/>
      </c>
      <c r="U39" s="98"/>
      <c r="V39" s="108">
        <v>8</v>
      </c>
      <c r="W39" s="109">
        <f t="shared" si="3"/>
      </c>
      <c r="X39" s="110">
        <f ca="1">IF(ISBLANK(D26),"",D26&amp;OFFSET('氏名５文字関数'!$J$4,S39,T39)&amp;E26&amp;B26&amp;"年")</f>
      </c>
      <c r="Y39" s="118"/>
      <c r="AE39" s="9" t="s">
        <v>81</v>
      </c>
      <c r="AF39" s="9" t="s">
        <v>82</v>
      </c>
      <c r="AG39" s="9">
        <v>32</v>
      </c>
    </row>
    <row r="40" spans="1:33" ht="18" customHeight="1">
      <c r="A40" s="27">
        <v>22</v>
      </c>
      <c r="B40" s="54"/>
      <c r="C40" s="29" t="s">
        <v>37</v>
      </c>
      <c r="D40" s="30"/>
      <c r="E40" s="28"/>
      <c r="F40" s="55" t="s">
        <v>38</v>
      </c>
      <c r="G40" s="28"/>
      <c r="H40" s="34" t="s">
        <v>37</v>
      </c>
      <c r="I40" s="28"/>
      <c r="J40" s="34" t="s">
        <v>39</v>
      </c>
      <c r="K40" s="28"/>
      <c r="L40" s="29" t="s">
        <v>40</v>
      </c>
      <c r="M40" s="192"/>
      <c r="N40" s="193"/>
      <c r="O40" s="193"/>
      <c r="P40" s="194"/>
      <c r="S40" s="97">
        <f t="shared" si="2"/>
      </c>
      <c r="T40" s="97">
        <f t="shared" si="2"/>
      </c>
      <c r="U40" s="98"/>
      <c r="V40" s="108">
        <v>9</v>
      </c>
      <c r="W40" s="109">
        <f t="shared" si="3"/>
      </c>
      <c r="X40" s="110">
        <f ca="1">IF(ISBLANK(D27),"",D27&amp;OFFSET('氏名５文字関数'!$J$4,S40,T40)&amp;E27&amp;B27&amp;"年")</f>
      </c>
      <c r="Y40" s="118"/>
      <c r="AE40" s="9" t="s">
        <v>83</v>
      </c>
      <c r="AF40" s="9" t="s">
        <v>84</v>
      </c>
      <c r="AG40" s="9">
        <v>33</v>
      </c>
    </row>
    <row r="41" spans="1:33" ht="18" customHeight="1">
      <c r="A41" s="27">
        <v>23</v>
      </c>
      <c r="B41" s="54"/>
      <c r="C41" s="29" t="s">
        <v>37</v>
      </c>
      <c r="D41" s="30"/>
      <c r="E41" s="28"/>
      <c r="F41" s="55" t="s">
        <v>38</v>
      </c>
      <c r="G41" s="28"/>
      <c r="H41" s="34" t="s">
        <v>37</v>
      </c>
      <c r="I41" s="28"/>
      <c r="J41" s="34" t="s">
        <v>39</v>
      </c>
      <c r="K41" s="28"/>
      <c r="L41" s="29" t="s">
        <v>40</v>
      </c>
      <c r="M41" s="192"/>
      <c r="N41" s="193"/>
      <c r="O41" s="193"/>
      <c r="P41" s="194"/>
      <c r="S41" s="97">
        <f t="shared" si="2"/>
      </c>
      <c r="T41" s="97">
        <f t="shared" si="2"/>
      </c>
      <c r="U41" s="98"/>
      <c r="V41" s="111">
        <v>10</v>
      </c>
      <c r="W41" s="112">
        <f t="shared" si="3"/>
      </c>
      <c r="X41" s="102">
        <f ca="1">IF(ISBLANK(D28),"",D28&amp;OFFSET('氏名５文字関数'!$J$4,S41,T41)&amp;E28&amp;B28&amp;"年")</f>
      </c>
      <c r="Y41" s="118"/>
      <c r="AE41" s="9" t="s">
        <v>85</v>
      </c>
      <c r="AF41" s="9" t="s">
        <v>86</v>
      </c>
      <c r="AG41" s="9">
        <v>34</v>
      </c>
    </row>
    <row r="42" spans="1:33" ht="18" customHeight="1">
      <c r="A42" s="27">
        <v>24</v>
      </c>
      <c r="B42" s="54"/>
      <c r="C42" s="29" t="s">
        <v>37</v>
      </c>
      <c r="D42" s="30"/>
      <c r="E42" s="28"/>
      <c r="F42" s="55" t="s">
        <v>38</v>
      </c>
      <c r="G42" s="28"/>
      <c r="H42" s="34" t="s">
        <v>37</v>
      </c>
      <c r="I42" s="28"/>
      <c r="J42" s="34" t="s">
        <v>39</v>
      </c>
      <c r="K42" s="28"/>
      <c r="L42" s="29" t="s">
        <v>40</v>
      </c>
      <c r="M42" s="192"/>
      <c r="N42" s="193"/>
      <c r="O42" s="193"/>
      <c r="P42" s="194"/>
      <c r="S42" s="97">
        <f t="shared" si="2"/>
      </c>
      <c r="T42" s="97">
        <f t="shared" si="2"/>
      </c>
      <c r="U42" s="98"/>
      <c r="V42" s="111">
        <v>11</v>
      </c>
      <c r="W42" s="112">
        <f t="shared" si="3"/>
      </c>
      <c r="X42" s="102">
        <f ca="1">IF(ISBLANK(D29),"",D29&amp;OFFSET('氏名５文字関数'!$J$4,S42,T42)&amp;E29&amp;B29&amp;"年")</f>
      </c>
      <c r="Y42" s="118"/>
      <c r="AE42" s="9" t="s">
        <v>87</v>
      </c>
      <c r="AF42" s="9" t="s">
        <v>88</v>
      </c>
      <c r="AG42" s="9">
        <v>35</v>
      </c>
    </row>
    <row r="43" spans="1:33" ht="18" customHeight="1">
      <c r="A43" s="35">
        <v>25</v>
      </c>
      <c r="B43" s="56"/>
      <c r="C43" s="37" t="s">
        <v>37</v>
      </c>
      <c r="D43" s="38"/>
      <c r="E43" s="36"/>
      <c r="F43" s="57" t="s">
        <v>38</v>
      </c>
      <c r="G43" s="36"/>
      <c r="H43" s="42" t="s">
        <v>37</v>
      </c>
      <c r="I43" s="36"/>
      <c r="J43" s="42" t="s">
        <v>39</v>
      </c>
      <c r="K43" s="36"/>
      <c r="L43" s="37" t="s">
        <v>40</v>
      </c>
      <c r="M43" s="195"/>
      <c r="N43" s="196"/>
      <c r="O43" s="196"/>
      <c r="P43" s="197"/>
      <c r="S43" s="97">
        <f t="shared" si="2"/>
      </c>
      <c r="T43" s="97">
        <f t="shared" si="2"/>
      </c>
      <c r="U43" s="98"/>
      <c r="V43" s="111">
        <v>12</v>
      </c>
      <c r="W43" s="112">
        <f t="shared" si="3"/>
      </c>
      <c r="X43" s="102">
        <f ca="1">IF(ISBLANK(D30),"",D30&amp;OFFSET('氏名５文字関数'!$J$4,S43,T43)&amp;E30&amp;B30&amp;"年")</f>
      </c>
      <c r="Y43" s="118"/>
      <c r="AE43" s="9" t="s">
        <v>89</v>
      </c>
      <c r="AF43" s="9" t="s">
        <v>90</v>
      </c>
      <c r="AG43" s="9">
        <v>36</v>
      </c>
    </row>
    <row r="44" spans="1:33" ht="18" customHeight="1">
      <c r="A44" s="201" t="s">
        <v>91</v>
      </c>
      <c r="B44" s="50"/>
      <c r="C44" s="21" t="s">
        <v>37</v>
      </c>
      <c r="D44" s="51"/>
      <c r="E44" s="70"/>
      <c r="F44" s="71" t="s">
        <v>38</v>
      </c>
      <c r="G44" s="25"/>
      <c r="H44" s="26" t="s">
        <v>37</v>
      </c>
      <c r="I44" s="52"/>
      <c r="J44" s="26" t="s">
        <v>39</v>
      </c>
      <c r="K44" s="52"/>
      <c r="L44" s="21" t="s">
        <v>40</v>
      </c>
      <c r="M44" s="189"/>
      <c r="N44" s="190"/>
      <c r="O44" s="190"/>
      <c r="P44" s="191"/>
      <c r="S44" s="97">
        <f t="shared" si="2"/>
      </c>
      <c r="T44" s="97">
        <f t="shared" si="2"/>
      </c>
      <c r="U44" s="98"/>
      <c r="V44" s="111">
        <v>13</v>
      </c>
      <c r="W44" s="112">
        <f t="shared" si="3"/>
      </c>
      <c r="X44" s="102">
        <f ca="1">IF(ISBLANK(D31),"",D31&amp;OFFSET('氏名５文字関数'!$J$4,S44,T44)&amp;E31&amp;B31&amp;"年")</f>
      </c>
      <c r="Y44" s="118"/>
      <c r="AE44" s="9" t="s">
        <v>92</v>
      </c>
      <c r="AF44" s="9" t="s">
        <v>93</v>
      </c>
      <c r="AG44" s="9">
        <v>37</v>
      </c>
    </row>
    <row r="45" spans="1:33" ht="18" customHeight="1">
      <c r="A45" s="202"/>
      <c r="B45" s="72"/>
      <c r="C45" s="73" t="s">
        <v>37</v>
      </c>
      <c r="D45" s="22"/>
      <c r="E45" s="74"/>
      <c r="F45" s="24" t="s">
        <v>38</v>
      </c>
      <c r="G45" s="75"/>
      <c r="H45" s="76" t="s">
        <v>37</v>
      </c>
      <c r="I45" s="20"/>
      <c r="J45" s="76" t="s">
        <v>39</v>
      </c>
      <c r="K45" s="20"/>
      <c r="L45" s="73" t="s">
        <v>40</v>
      </c>
      <c r="M45" s="192"/>
      <c r="N45" s="193"/>
      <c r="O45" s="193"/>
      <c r="P45" s="194"/>
      <c r="S45" s="97">
        <f>IF(D32="","",LEN(D32))</f>
      </c>
      <c r="T45" s="97">
        <f>IF(E32="","",LEN(E32))</f>
      </c>
      <c r="U45" s="98"/>
      <c r="V45" s="111">
        <v>14</v>
      </c>
      <c r="W45" s="112">
        <f t="shared" si="3"/>
      </c>
      <c r="X45" s="102">
        <f ca="1">IF(ISBLANK(D32),"",D32&amp;OFFSET('氏名５文字関数'!$J$4,S45,T45)&amp;E32&amp;B32&amp;"年")</f>
      </c>
      <c r="Y45" s="118"/>
      <c r="AE45" s="9" t="s">
        <v>94</v>
      </c>
      <c r="AF45" s="9" t="s">
        <v>94</v>
      </c>
      <c r="AG45" s="9">
        <v>38</v>
      </c>
    </row>
    <row r="46" spans="1:33" ht="18" customHeight="1">
      <c r="A46" s="202"/>
      <c r="B46" s="72"/>
      <c r="C46" s="73" t="s">
        <v>37</v>
      </c>
      <c r="D46" s="22"/>
      <c r="E46" s="74"/>
      <c r="F46" s="24" t="s">
        <v>38</v>
      </c>
      <c r="G46" s="75"/>
      <c r="H46" s="76" t="s">
        <v>37</v>
      </c>
      <c r="I46" s="20"/>
      <c r="J46" s="76" t="s">
        <v>39</v>
      </c>
      <c r="K46" s="20"/>
      <c r="L46" s="73" t="s">
        <v>40</v>
      </c>
      <c r="M46" s="192"/>
      <c r="N46" s="193"/>
      <c r="O46" s="193"/>
      <c r="P46" s="194"/>
      <c r="S46" s="97">
        <f t="shared" si="2"/>
      </c>
      <c r="T46" s="97">
        <f t="shared" si="2"/>
      </c>
      <c r="U46" s="98"/>
      <c r="V46" s="111">
        <v>15</v>
      </c>
      <c r="W46" s="112">
        <f t="shared" si="3"/>
      </c>
      <c r="X46" s="102">
        <f ca="1">IF(ISBLANK(D33),"",D33&amp;OFFSET('氏名５文字関数'!$J$4,S46,T46)&amp;E33&amp;B33&amp;"年")</f>
      </c>
      <c r="Y46" s="118"/>
      <c r="AE46" s="9" t="s">
        <v>95</v>
      </c>
      <c r="AF46" s="9" t="s">
        <v>96</v>
      </c>
      <c r="AG46" s="9">
        <v>39</v>
      </c>
    </row>
    <row r="47" spans="1:33" ht="18" customHeight="1">
      <c r="A47" s="202"/>
      <c r="B47" s="72"/>
      <c r="C47" s="73" t="s">
        <v>37</v>
      </c>
      <c r="D47" s="22"/>
      <c r="E47" s="74"/>
      <c r="F47" s="24" t="s">
        <v>38</v>
      </c>
      <c r="G47" s="75"/>
      <c r="H47" s="76" t="s">
        <v>37</v>
      </c>
      <c r="I47" s="20"/>
      <c r="J47" s="76" t="s">
        <v>39</v>
      </c>
      <c r="K47" s="20"/>
      <c r="L47" s="73" t="s">
        <v>40</v>
      </c>
      <c r="M47" s="192"/>
      <c r="N47" s="193"/>
      <c r="O47" s="193"/>
      <c r="P47" s="194"/>
      <c r="S47" s="97">
        <f>IF(D44="","",LEN(D44))</f>
      </c>
      <c r="T47" s="97">
        <f>IF(E44="","",LEN(E44))</f>
      </c>
      <c r="U47" s="98"/>
      <c r="V47" s="108">
        <v>16</v>
      </c>
      <c r="W47" s="109">
        <f aca="true" t="shared" si="4" ref="W47:W55">IF(ISBLANK(B34),"",$D$8)</f>
      </c>
      <c r="X47" s="110">
        <f ca="1">IF(ISBLANK(D34),"",D34&amp;OFFSET('氏名５文字関数'!$J$4,S47,T47)&amp;E34&amp;B34&amp;"年")</f>
      </c>
      <c r="Y47" s="118"/>
      <c r="AE47" s="9" t="s">
        <v>97</v>
      </c>
      <c r="AF47" s="9" t="s">
        <v>98</v>
      </c>
      <c r="AG47" s="9">
        <v>40</v>
      </c>
    </row>
    <row r="48" spans="1:33" ht="18" customHeight="1">
      <c r="A48" s="202"/>
      <c r="B48" s="72"/>
      <c r="C48" s="73" t="s">
        <v>37</v>
      </c>
      <c r="D48" s="22"/>
      <c r="E48" s="74"/>
      <c r="F48" s="24" t="s">
        <v>38</v>
      </c>
      <c r="G48" s="75"/>
      <c r="H48" s="76" t="s">
        <v>37</v>
      </c>
      <c r="I48" s="20"/>
      <c r="J48" s="76" t="s">
        <v>39</v>
      </c>
      <c r="K48" s="20"/>
      <c r="L48" s="73" t="s">
        <v>40</v>
      </c>
      <c r="M48" s="192"/>
      <c r="N48" s="193"/>
      <c r="O48" s="193"/>
      <c r="P48" s="194"/>
      <c r="S48" s="97">
        <f aca="true" t="shared" si="5" ref="S48:T56">IF(D45="","",LEN(D45))</f>
      </c>
      <c r="T48" s="97">
        <f t="shared" si="5"/>
      </c>
      <c r="U48" s="98"/>
      <c r="V48" s="108">
        <v>17</v>
      </c>
      <c r="W48" s="109">
        <f t="shared" si="4"/>
      </c>
      <c r="X48" s="110">
        <f ca="1">IF(ISBLANK(D35),"",D35&amp;OFFSET('氏名５文字関数'!$J$4,S48,T48)&amp;E35&amp;B35&amp;"年")</f>
      </c>
      <c r="Y48" s="118"/>
      <c r="AE48" s="9" t="s">
        <v>99</v>
      </c>
      <c r="AF48" s="9" t="s">
        <v>99</v>
      </c>
      <c r="AG48" s="9">
        <v>41</v>
      </c>
    </row>
    <row r="49" spans="1:33" ht="18" customHeight="1">
      <c r="A49" s="202"/>
      <c r="B49" s="72"/>
      <c r="C49" s="73" t="s">
        <v>37</v>
      </c>
      <c r="D49" s="22"/>
      <c r="E49" s="74"/>
      <c r="F49" s="24" t="s">
        <v>38</v>
      </c>
      <c r="G49" s="75"/>
      <c r="H49" s="76" t="s">
        <v>37</v>
      </c>
      <c r="I49" s="20"/>
      <c r="J49" s="76" t="s">
        <v>39</v>
      </c>
      <c r="K49" s="20"/>
      <c r="L49" s="73" t="s">
        <v>40</v>
      </c>
      <c r="M49" s="192"/>
      <c r="N49" s="193"/>
      <c r="O49" s="193"/>
      <c r="P49" s="194"/>
      <c r="S49" s="97">
        <f t="shared" si="5"/>
      </c>
      <c r="T49" s="97">
        <f t="shared" si="5"/>
      </c>
      <c r="U49" s="98"/>
      <c r="V49" s="108">
        <v>18</v>
      </c>
      <c r="W49" s="109">
        <f t="shared" si="4"/>
      </c>
      <c r="X49" s="110">
        <f ca="1">IF(ISBLANK(D36),"",D36&amp;OFFSET('氏名５文字関数'!$J$4,S49,T49)&amp;E36&amp;B36&amp;"年")</f>
      </c>
      <c r="Y49" s="118"/>
      <c r="AE49" s="9" t="s">
        <v>100</v>
      </c>
      <c r="AF49" s="9" t="s">
        <v>101</v>
      </c>
      <c r="AG49" s="9">
        <v>42</v>
      </c>
    </row>
    <row r="50" spans="1:33" ht="18" customHeight="1">
      <c r="A50" s="202"/>
      <c r="B50" s="72"/>
      <c r="C50" s="73" t="s">
        <v>37</v>
      </c>
      <c r="D50" s="22"/>
      <c r="E50" s="74"/>
      <c r="F50" s="24" t="s">
        <v>38</v>
      </c>
      <c r="G50" s="75"/>
      <c r="H50" s="76" t="s">
        <v>37</v>
      </c>
      <c r="I50" s="20"/>
      <c r="J50" s="76" t="s">
        <v>39</v>
      </c>
      <c r="K50" s="20"/>
      <c r="L50" s="73" t="s">
        <v>40</v>
      </c>
      <c r="M50" s="192"/>
      <c r="N50" s="193"/>
      <c r="O50" s="193"/>
      <c r="P50" s="194"/>
      <c r="S50" s="97">
        <f t="shared" si="5"/>
      </c>
      <c r="T50" s="97">
        <f t="shared" si="5"/>
      </c>
      <c r="U50" s="98"/>
      <c r="V50" s="108">
        <v>19</v>
      </c>
      <c r="W50" s="109">
        <f t="shared" si="4"/>
      </c>
      <c r="X50" s="110">
        <f ca="1">IF(ISBLANK(D37),"",D37&amp;OFFSET('氏名５文字関数'!$J$4,S50,T50)&amp;E37&amp;B37&amp;"年")</f>
      </c>
      <c r="Y50" s="118"/>
      <c r="AE50" s="9" t="s">
        <v>102</v>
      </c>
      <c r="AF50" s="9" t="s">
        <v>102</v>
      </c>
      <c r="AG50" s="9">
        <v>43</v>
      </c>
    </row>
    <row r="51" spans="1:33" ht="18" customHeight="1">
      <c r="A51" s="202"/>
      <c r="B51" s="72"/>
      <c r="C51" s="73" t="s">
        <v>37</v>
      </c>
      <c r="D51" s="22"/>
      <c r="E51" s="74"/>
      <c r="F51" s="24" t="s">
        <v>38</v>
      </c>
      <c r="G51" s="75"/>
      <c r="H51" s="76" t="s">
        <v>37</v>
      </c>
      <c r="I51" s="20"/>
      <c r="J51" s="76" t="s">
        <v>39</v>
      </c>
      <c r="K51" s="20"/>
      <c r="L51" s="73" t="s">
        <v>40</v>
      </c>
      <c r="M51" s="192"/>
      <c r="N51" s="193"/>
      <c r="O51" s="193"/>
      <c r="P51" s="194"/>
      <c r="S51" s="97">
        <f t="shared" si="5"/>
      </c>
      <c r="T51" s="97">
        <f t="shared" si="5"/>
      </c>
      <c r="U51" s="98"/>
      <c r="V51" s="108">
        <v>20</v>
      </c>
      <c r="W51" s="109">
        <f t="shared" si="4"/>
      </c>
      <c r="X51" s="110">
        <f ca="1">IF(ISBLANK(D38),"",D38&amp;OFFSET('氏名５文字関数'!$J$4,S51,T51)&amp;E38&amp;B38&amp;"年")</f>
      </c>
      <c r="Y51" s="118"/>
      <c r="AE51" s="9" t="s">
        <v>103</v>
      </c>
      <c r="AF51" s="9" t="s">
        <v>104</v>
      </c>
      <c r="AG51" s="9">
        <v>44</v>
      </c>
    </row>
    <row r="52" spans="1:33" ht="18" customHeight="1">
      <c r="A52" s="202"/>
      <c r="B52" s="72"/>
      <c r="C52" s="73" t="s">
        <v>37</v>
      </c>
      <c r="D52" s="22"/>
      <c r="E52" s="74"/>
      <c r="F52" s="24" t="s">
        <v>38</v>
      </c>
      <c r="G52" s="75"/>
      <c r="H52" s="76" t="s">
        <v>37</v>
      </c>
      <c r="I52" s="20"/>
      <c r="J52" s="76" t="s">
        <v>39</v>
      </c>
      <c r="K52" s="20"/>
      <c r="L52" s="73" t="s">
        <v>40</v>
      </c>
      <c r="M52" s="192"/>
      <c r="N52" s="193"/>
      <c r="O52" s="193"/>
      <c r="P52" s="194"/>
      <c r="S52" s="97">
        <f t="shared" si="5"/>
      </c>
      <c r="T52" s="97">
        <f t="shared" si="5"/>
      </c>
      <c r="U52" s="98"/>
      <c r="V52" s="108">
        <v>21</v>
      </c>
      <c r="W52" s="109">
        <f t="shared" si="4"/>
      </c>
      <c r="X52" s="110">
        <f ca="1">IF(ISBLANK(D39),"",D39&amp;OFFSET('氏名５文字関数'!$J$4,S52,T52)&amp;E39&amp;B39&amp;"年")</f>
      </c>
      <c r="Y52" s="118"/>
      <c r="AE52" s="9" t="s">
        <v>105</v>
      </c>
      <c r="AF52" s="9" t="s">
        <v>106</v>
      </c>
      <c r="AG52" s="9">
        <v>45</v>
      </c>
    </row>
    <row r="53" spans="1:33" ht="18" customHeight="1">
      <c r="A53" s="203"/>
      <c r="B53" s="157"/>
      <c r="C53" s="133" t="s">
        <v>37</v>
      </c>
      <c r="D53" s="134"/>
      <c r="E53" s="135"/>
      <c r="F53" s="136" t="s">
        <v>38</v>
      </c>
      <c r="G53" s="137"/>
      <c r="H53" s="138" t="s">
        <v>37</v>
      </c>
      <c r="I53" s="144"/>
      <c r="J53" s="138" t="s">
        <v>39</v>
      </c>
      <c r="K53" s="144"/>
      <c r="L53" s="133" t="s">
        <v>40</v>
      </c>
      <c r="M53" s="198"/>
      <c r="N53" s="199"/>
      <c r="O53" s="199"/>
      <c r="P53" s="200"/>
      <c r="S53" s="97">
        <f t="shared" si="5"/>
      </c>
      <c r="T53" s="97">
        <f t="shared" si="5"/>
      </c>
      <c r="U53" s="98"/>
      <c r="V53" s="108">
        <v>22</v>
      </c>
      <c r="W53" s="109">
        <f t="shared" si="4"/>
      </c>
      <c r="X53" s="110">
        <f ca="1">IF(ISBLANK(D40),"",D40&amp;OFFSET('氏名５文字関数'!$J$4,S53,T53)&amp;E40&amp;B40&amp;"年")</f>
      </c>
      <c r="Y53" s="118"/>
      <c r="AE53" s="9" t="s">
        <v>107</v>
      </c>
      <c r="AF53" s="9" t="s">
        <v>107</v>
      </c>
      <c r="AG53" s="9">
        <v>46</v>
      </c>
    </row>
    <row r="54" spans="19:33" ht="20.25" customHeight="1">
      <c r="S54" s="97">
        <f t="shared" si="5"/>
      </c>
      <c r="T54" s="97">
        <f t="shared" si="5"/>
      </c>
      <c r="U54" s="98"/>
      <c r="V54" s="108">
        <v>23</v>
      </c>
      <c r="W54" s="109">
        <f t="shared" si="4"/>
      </c>
      <c r="X54" s="110">
        <f ca="1">IF(ISBLANK(D41),"",D41&amp;OFFSET('氏名５文字関数'!$J$4,S54,T54)&amp;E41&amp;B41&amp;"年")</f>
      </c>
      <c r="AE54" s="9" t="s">
        <v>108</v>
      </c>
      <c r="AF54" s="9" t="s">
        <v>109</v>
      </c>
      <c r="AG54" s="9">
        <v>47</v>
      </c>
    </row>
    <row r="55" spans="19:33" ht="20.25" customHeight="1">
      <c r="S55" s="97">
        <f t="shared" si="5"/>
      </c>
      <c r="T55" s="97">
        <f t="shared" si="5"/>
      </c>
      <c r="U55" s="98"/>
      <c r="V55" s="108">
        <v>24</v>
      </c>
      <c r="W55" s="109">
        <f t="shared" si="4"/>
      </c>
      <c r="X55" s="110">
        <f ca="1">IF(ISBLANK(D42),"",D42&amp;OFFSET('氏名５文字関数'!$J$4,S55,T55)&amp;E42&amp;B42&amp;"年")</f>
      </c>
      <c r="AE55" s="9" t="s">
        <v>110</v>
      </c>
      <c r="AF55" s="9" t="s">
        <v>111</v>
      </c>
      <c r="AG55" s="9">
        <v>48</v>
      </c>
    </row>
    <row r="56" spans="19:33" ht="20.25" customHeight="1">
      <c r="S56" s="97">
        <f t="shared" si="5"/>
      </c>
      <c r="T56" s="97">
        <f t="shared" si="5"/>
      </c>
      <c r="U56" s="98"/>
      <c r="V56" s="113">
        <v>25</v>
      </c>
      <c r="W56" s="114">
        <f aca="true" t="shared" si="6" ref="W56:W66">IF(ISBLANK(B43),"",$D$8)</f>
      </c>
      <c r="X56" s="115">
        <f ca="1">IF(ISBLANK(D43),"",D43&amp;OFFSET('氏名５文字関数'!$J$4,S56,T56)&amp;E43&amp;B43&amp;"年")</f>
      </c>
      <c r="AE56" s="9" t="s">
        <v>112</v>
      </c>
      <c r="AF56" s="9" t="s">
        <v>112</v>
      </c>
      <c r="AG56" s="9">
        <v>49</v>
      </c>
    </row>
    <row r="57" spans="22:33" ht="13.5">
      <c r="V57" s="94"/>
      <c r="W57" s="116">
        <f t="shared" si="6"/>
      </c>
      <c r="X57" s="117">
        <f ca="1">IF(ISBLANK(D44),"",D44&amp;OFFSET('氏名５文字関数'!$J$4,S47,T47)&amp;E44&amp;B44&amp;"年")</f>
      </c>
      <c r="AE57" s="9" t="s">
        <v>38</v>
      </c>
      <c r="AF57" s="9" t="s">
        <v>113</v>
      </c>
      <c r="AG57" s="9">
        <v>50</v>
      </c>
    </row>
    <row r="58" spans="22:33" ht="13.5">
      <c r="V58" s="153"/>
      <c r="W58" s="154">
        <f t="shared" si="6"/>
      </c>
      <c r="X58" s="155">
        <f ca="1">IF(ISBLANK(D45),"",D45&amp;OFFSET('氏名５文字関数'!$J$4,S48,T48)&amp;E45&amp;B45&amp;"年")</f>
      </c>
      <c r="AE58" s="9" t="s">
        <v>114</v>
      </c>
      <c r="AF58" s="9" t="s">
        <v>115</v>
      </c>
      <c r="AG58" s="9">
        <v>51</v>
      </c>
    </row>
    <row r="59" spans="22:33" ht="13.5">
      <c r="V59" s="153"/>
      <c r="W59" s="154">
        <f t="shared" si="6"/>
      </c>
      <c r="X59" s="155">
        <f ca="1">IF(ISBLANK(D46),"",D46&amp;OFFSET('氏名５文字関数'!$J$4,S49,T49)&amp;E46&amp;B46&amp;"年")</f>
      </c>
      <c r="AE59" s="9" t="s">
        <v>116</v>
      </c>
      <c r="AF59" s="9" t="s">
        <v>116</v>
      </c>
      <c r="AG59" s="9">
        <v>52</v>
      </c>
    </row>
    <row r="60" spans="22:33" ht="13.5">
      <c r="V60" s="108"/>
      <c r="W60" s="109">
        <f t="shared" si="6"/>
      </c>
      <c r="X60" s="110">
        <f ca="1">IF(ISBLANK(D47),"",D47&amp;OFFSET('氏名５文字関数'!$J$4,S50,T50)&amp;E47&amp;B47&amp;"年")</f>
      </c>
      <c r="AE60" s="9" t="s">
        <v>117</v>
      </c>
      <c r="AF60" s="9" t="s">
        <v>118</v>
      </c>
      <c r="AG60" s="9">
        <v>53</v>
      </c>
    </row>
    <row r="61" spans="22:33" ht="13.5">
      <c r="V61" s="108"/>
      <c r="W61" s="109">
        <f t="shared" si="6"/>
      </c>
      <c r="X61" s="110">
        <f ca="1">IF(ISBLANK(D48),"",D48&amp;OFFSET('氏名５文字関数'!$J$4,S51,T51)&amp;E48&amp;B48&amp;"年")</f>
      </c>
      <c r="AE61" s="9" t="s">
        <v>119</v>
      </c>
      <c r="AF61" s="9" t="s">
        <v>119</v>
      </c>
      <c r="AG61" s="9">
        <v>54</v>
      </c>
    </row>
    <row r="62" spans="22:33" ht="13.5">
      <c r="V62" s="108"/>
      <c r="W62" s="109">
        <f t="shared" si="6"/>
      </c>
      <c r="X62" s="110">
        <f ca="1">IF(ISBLANK(D49),"",D49&amp;OFFSET('氏名５文字関数'!$J$4,S52,T52)&amp;E49&amp;B49&amp;"年")</f>
      </c>
      <c r="AE62" s="9" t="s">
        <v>120</v>
      </c>
      <c r="AF62" s="9" t="s">
        <v>120</v>
      </c>
      <c r="AG62" s="9">
        <v>55</v>
      </c>
    </row>
    <row r="63" spans="22:33" ht="13.5">
      <c r="V63" s="108"/>
      <c r="W63" s="109">
        <f t="shared" si="6"/>
      </c>
      <c r="X63" s="110">
        <f ca="1">IF(ISBLANK(D50),"",D50&amp;OFFSET('氏名５文字関数'!$J$4,S53,T53)&amp;E50&amp;B50&amp;"年")</f>
      </c>
      <c r="AE63" s="9" t="s">
        <v>121</v>
      </c>
      <c r="AF63" s="9" t="s">
        <v>122</v>
      </c>
      <c r="AG63" s="9">
        <v>56</v>
      </c>
    </row>
    <row r="64" spans="22:33" ht="13.5">
      <c r="V64" s="108"/>
      <c r="W64" s="109">
        <f t="shared" si="6"/>
      </c>
      <c r="X64" s="110">
        <f ca="1">IF(ISBLANK(D51),"",D51&amp;OFFSET('氏名５文字関数'!$J$4,S54,T54)&amp;E51&amp;B51&amp;"年")</f>
      </c>
      <c r="AE64" s="9" t="s">
        <v>123</v>
      </c>
      <c r="AF64" s="9" t="s">
        <v>124</v>
      </c>
      <c r="AG64" s="9">
        <v>57</v>
      </c>
    </row>
    <row r="65" spans="22:33" ht="13.5">
      <c r="V65" s="108"/>
      <c r="W65" s="109">
        <f t="shared" si="6"/>
      </c>
      <c r="X65" s="110">
        <f ca="1">IF(ISBLANK(D52),"",D52&amp;OFFSET('氏名５文字関数'!$J$4,S55,T55)&amp;E52&amp;B52&amp;"年")</f>
      </c>
      <c r="AE65" s="9" t="s">
        <v>125</v>
      </c>
      <c r="AF65" s="9" t="s">
        <v>126</v>
      </c>
      <c r="AG65" s="9">
        <v>58</v>
      </c>
    </row>
    <row r="66" spans="22:33" ht="13.5">
      <c r="V66" s="113"/>
      <c r="W66" s="114">
        <f t="shared" si="6"/>
      </c>
      <c r="X66" s="115">
        <f ca="1">IF(ISBLANK(D53),"",D53&amp;OFFSET('氏名５文字関数'!$J$4,S56,T56)&amp;E53&amp;B53&amp;"年")</f>
      </c>
      <c r="AE66" s="9" t="s">
        <v>127</v>
      </c>
      <c r="AF66" s="9" t="s">
        <v>128</v>
      </c>
      <c r="AG66" s="9">
        <v>59</v>
      </c>
    </row>
    <row r="67" spans="31:33" ht="13.5">
      <c r="AE67" s="9" t="s">
        <v>129</v>
      </c>
      <c r="AF67" s="9" t="s">
        <v>129</v>
      </c>
      <c r="AG67" s="9">
        <v>60</v>
      </c>
    </row>
    <row r="68" spans="31:33" ht="13.5">
      <c r="AE68" s="9" t="s">
        <v>130</v>
      </c>
      <c r="AF68" s="9" t="s">
        <v>130</v>
      </c>
      <c r="AG68" s="9">
        <v>61</v>
      </c>
    </row>
    <row r="69" spans="31:33" ht="13.5">
      <c r="AE69" s="9" t="s">
        <v>131</v>
      </c>
      <c r="AF69" s="9" t="s">
        <v>132</v>
      </c>
      <c r="AG69" s="9">
        <v>62</v>
      </c>
    </row>
    <row r="70" spans="31:33" ht="13.5">
      <c r="AE70" s="9" t="s">
        <v>133</v>
      </c>
      <c r="AF70" s="9" t="s">
        <v>133</v>
      </c>
      <c r="AG70" s="9">
        <v>63</v>
      </c>
    </row>
    <row r="71" spans="31:33" ht="13.5">
      <c r="AE71" s="9" t="s">
        <v>134</v>
      </c>
      <c r="AF71" s="9" t="s">
        <v>135</v>
      </c>
      <c r="AG71" s="9">
        <v>64</v>
      </c>
    </row>
    <row r="72" spans="31:33" ht="13.5">
      <c r="AE72" s="9" t="s">
        <v>136</v>
      </c>
      <c r="AF72" s="9" t="s">
        <v>137</v>
      </c>
      <c r="AG72" s="9">
        <v>65</v>
      </c>
    </row>
    <row r="73" spans="31:33" ht="13.5">
      <c r="AE73" s="9" t="s">
        <v>138</v>
      </c>
      <c r="AF73" s="9" t="s">
        <v>139</v>
      </c>
      <c r="AG73" s="9">
        <v>66</v>
      </c>
    </row>
    <row r="74" spans="31:33" ht="13.5">
      <c r="AE74" s="9" t="s">
        <v>140</v>
      </c>
      <c r="AF74" s="9" t="s">
        <v>140</v>
      </c>
      <c r="AG74" s="9">
        <v>67</v>
      </c>
    </row>
    <row r="75" spans="31:33" ht="13.5">
      <c r="AE75" s="9" t="s">
        <v>141</v>
      </c>
      <c r="AF75" s="9" t="s">
        <v>141</v>
      </c>
      <c r="AG75" s="9">
        <v>68</v>
      </c>
    </row>
    <row r="76" spans="31:33" ht="13.5">
      <c r="AE76" s="9" t="s">
        <v>142</v>
      </c>
      <c r="AF76" s="9" t="s">
        <v>143</v>
      </c>
      <c r="AG76" s="9">
        <v>69</v>
      </c>
    </row>
    <row r="77" spans="31:33" ht="13.5">
      <c r="AE77" s="9" t="s">
        <v>144</v>
      </c>
      <c r="AF77" s="9" t="s">
        <v>144</v>
      </c>
      <c r="AG77" s="9">
        <v>70</v>
      </c>
    </row>
    <row r="78" spans="31:33" ht="13.5">
      <c r="AE78" s="9" t="s">
        <v>145</v>
      </c>
      <c r="AF78" s="9" t="s">
        <v>146</v>
      </c>
      <c r="AG78" s="9">
        <v>71</v>
      </c>
    </row>
    <row r="79" spans="31:33" ht="13.5">
      <c r="AE79" s="9" t="s">
        <v>147</v>
      </c>
      <c r="AF79" s="9" t="s">
        <v>148</v>
      </c>
      <c r="AG79" s="9">
        <v>72</v>
      </c>
    </row>
    <row r="80" spans="31:33" ht="13.5">
      <c r="AE80" s="9" t="s">
        <v>149</v>
      </c>
      <c r="AF80" s="9" t="s">
        <v>150</v>
      </c>
      <c r="AG80" s="9">
        <v>73</v>
      </c>
    </row>
  </sheetData>
  <sheetProtection formatCells="0" formatColumns="0" formatRows="0"/>
  <mergeCells count="54">
    <mergeCell ref="M49:P49"/>
    <mergeCell ref="M50:P50"/>
    <mergeCell ref="M51:P51"/>
    <mergeCell ref="M52:P52"/>
    <mergeCell ref="M53:P53"/>
    <mergeCell ref="A44:A53"/>
    <mergeCell ref="M43:P43"/>
    <mergeCell ref="M44:P44"/>
    <mergeCell ref="M45:P45"/>
    <mergeCell ref="M46:P46"/>
    <mergeCell ref="M47:P47"/>
    <mergeCell ref="M48:P48"/>
    <mergeCell ref="M37:P37"/>
    <mergeCell ref="M38:P38"/>
    <mergeCell ref="M39:P39"/>
    <mergeCell ref="M40:P40"/>
    <mergeCell ref="M41:P41"/>
    <mergeCell ref="M42:P42"/>
    <mergeCell ref="M31:P31"/>
    <mergeCell ref="M32:P32"/>
    <mergeCell ref="M33:P33"/>
    <mergeCell ref="M34:P34"/>
    <mergeCell ref="M35:P35"/>
    <mergeCell ref="M36:P36"/>
    <mergeCell ref="M25:P25"/>
    <mergeCell ref="M26:P26"/>
    <mergeCell ref="M27:P27"/>
    <mergeCell ref="M28:P28"/>
    <mergeCell ref="M29:P29"/>
    <mergeCell ref="M30:P30"/>
    <mergeCell ref="M19:P19"/>
    <mergeCell ref="M20:P20"/>
    <mergeCell ref="M21:P21"/>
    <mergeCell ref="M22:P22"/>
    <mergeCell ref="M23:P23"/>
    <mergeCell ref="M24:P24"/>
    <mergeCell ref="D11:E11"/>
    <mergeCell ref="M11:N11"/>
    <mergeCell ref="A15:P15"/>
    <mergeCell ref="A16:P16"/>
    <mergeCell ref="F18:L18"/>
    <mergeCell ref="M18:P18"/>
    <mergeCell ref="D7:E7"/>
    <mergeCell ref="M7:N7"/>
    <mergeCell ref="D8:E8"/>
    <mergeCell ref="M8:N8"/>
    <mergeCell ref="D10:E10"/>
    <mergeCell ref="M10:N10"/>
    <mergeCell ref="A1:O1"/>
    <mergeCell ref="B3:E3"/>
    <mergeCell ref="B4:E4"/>
    <mergeCell ref="G4:H4"/>
    <mergeCell ref="J4:L4"/>
    <mergeCell ref="J5:L5"/>
  </mergeCells>
  <dataValidations count="1">
    <dataValidation type="list" allowBlank="1" showInputMessage="1" showErrorMessage="1" sqref="D8">
      <formula1>$AE$8:$AE$81</formula1>
    </dataValidation>
  </dataValidations>
  <printOptions horizontalCentered="1" verticalCentered="1"/>
  <pageMargins left="0.39" right="0.2" top="0.39" bottom="0.39" header="0" footer="0.51"/>
  <pageSetup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75390625" style="9" customWidth="1"/>
    <col min="2" max="2" width="2.875" style="9" customWidth="1"/>
    <col min="3" max="3" width="3.125" style="9" customWidth="1"/>
    <col min="4" max="5" width="8.50390625" style="9" customWidth="1"/>
    <col min="6" max="6" width="5.25390625" style="9" bestFit="1" customWidth="1"/>
    <col min="7" max="7" width="4.50390625" style="9" bestFit="1" customWidth="1"/>
    <col min="8" max="8" width="2.75390625" style="9" customWidth="1"/>
    <col min="9" max="9" width="3.625" style="9" customWidth="1"/>
    <col min="10" max="10" width="3.375" style="9" bestFit="1" customWidth="1"/>
    <col min="11" max="11" width="3.625" style="9" customWidth="1"/>
    <col min="12" max="12" width="3.375" style="9" bestFit="1" customWidth="1"/>
    <col min="13" max="13" width="11.75390625" style="9" customWidth="1"/>
    <col min="14" max="14" width="19.125" style="9" customWidth="1"/>
    <col min="15" max="15" width="4.625" style="9" customWidth="1"/>
    <col min="16" max="16" width="3.625" style="9" customWidth="1"/>
    <col min="17" max="17" width="4.25390625" style="9" customWidth="1"/>
    <col min="18" max="18" width="3.625" style="9" customWidth="1"/>
    <col min="19" max="20" width="3.625" style="9" hidden="1" customWidth="1"/>
    <col min="21" max="21" width="3.625" style="9" customWidth="1"/>
    <col min="22" max="22" width="4.50390625" style="9" bestFit="1" customWidth="1"/>
    <col min="23" max="23" width="7.50390625" style="9" bestFit="1" customWidth="1"/>
    <col min="24" max="24" width="29.375" style="9" bestFit="1" customWidth="1"/>
    <col min="25" max="25" width="3.625" style="9" customWidth="1"/>
    <col min="26" max="26" width="4.50390625" style="9" bestFit="1" customWidth="1"/>
    <col min="27" max="27" width="5.50390625" style="9" bestFit="1" customWidth="1"/>
    <col min="28" max="28" width="31.625" style="9" bestFit="1" customWidth="1"/>
    <col min="29" max="29" width="9.50390625" style="9" bestFit="1" customWidth="1"/>
    <col min="30" max="30" width="3.625" style="9" customWidth="1"/>
    <col min="31" max="31" width="5.50390625" style="9" bestFit="1" customWidth="1"/>
    <col min="32" max="32" width="11.625" style="9" bestFit="1" customWidth="1"/>
    <col min="33" max="35" width="3.625" style="9" customWidth="1"/>
    <col min="36" max="16384" width="9.00390625" style="9" customWidth="1"/>
  </cols>
  <sheetData>
    <row r="1" spans="1:15" ht="18">
      <c r="A1" s="159" t="str">
        <f ca="1">"令和"&amp;YEAR(TODAY())-2018&amp;"年度　松山卓球選手権大会（高校の部）　申込書"</f>
        <v>令和4年度　松山卓球選手権大会（高校の部）　申込書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4.25">
      <c r="B3" s="160" t="s">
        <v>0</v>
      </c>
      <c r="C3" s="161"/>
      <c r="D3" s="161"/>
      <c r="E3" s="162"/>
      <c r="M3" s="139" t="s">
        <v>1</v>
      </c>
      <c r="N3" s="139" t="s">
        <v>2</v>
      </c>
    </row>
    <row r="4" spans="1:30" ht="22.5" customHeight="1">
      <c r="A4" s="121"/>
      <c r="B4" s="163"/>
      <c r="C4" s="164"/>
      <c r="D4" s="164"/>
      <c r="E4" s="165"/>
      <c r="F4" s="12"/>
      <c r="G4" s="166" t="s">
        <v>151</v>
      </c>
      <c r="H4" s="167"/>
      <c r="I4" s="13"/>
      <c r="J4" s="168" t="s">
        <v>4</v>
      </c>
      <c r="K4" s="168"/>
      <c r="L4" s="169"/>
      <c r="M4" s="140"/>
      <c r="N4" s="140"/>
      <c r="O4" s="141"/>
      <c r="P4" s="44"/>
      <c r="AB4" s="90"/>
      <c r="AD4" s="90"/>
    </row>
    <row r="5" spans="10:24" ht="21" customHeight="1">
      <c r="J5" s="170" t="s">
        <v>5</v>
      </c>
      <c r="K5" s="171"/>
      <c r="L5" s="171"/>
      <c r="M5" s="140"/>
      <c r="N5" s="140"/>
      <c r="X5" s="9" t="s">
        <v>6</v>
      </c>
    </row>
    <row r="6" spans="1:24" ht="14.25">
      <c r="A6" s="11"/>
      <c r="B6" s="11"/>
      <c r="C6" s="11"/>
      <c r="D6" s="11"/>
      <c r="E6" s="11"/>
      <c r="F6" s="11"/>
      <c r="G6" s="123"/>
      <c r="H6" s="123"/>
      <c r="I6" s="123"/>
      <c r="J6" s="123"/>
      <c r="K6" s="123"/>
      <c r="L6" s="123"/>
      <c r="W6" s="146" t="s">
        <v>7</v>
      </c>
      <c r="X6" s="146" t="e">
        <f>IF(ISBLANK(#REF!),"",#REF!)</f>
        <v>#REF!</v>
      </c>
    </row>
    <row r="7" spans="1:24" ht="14.25">
      <c r="A7" s="123"/>
      <c r="B7" s="124"/>
      <c r="C7" s="124"/>
      <c r="D7" s="172" t="s">
        <v>8</v>
      </c>
      <c r="E7" s="173"/>
      <c r="F7" s="124"/>
      <c r="G7" s="124"/>
      <c r="H7" s="124"/>
      <c r="J7" s="107"/>
      <c r="K7" s="107"/>
      <c r="L7" s="158"/>
      <c r="M7" s="174" t="s">
        <v>9</v>
      </c>
      <c r="N7" s="162"/>
      <c r="S7" s="14">
        <f>IF(M4="","",LEN(M4))</f>
      </c>
      <c r="T7" s="14">
        <f>IF(N4="","",LEN(N4))</f>
      </c>
      <c r="V7" s="119"/>
      <c r="W7" s="147" t="s">
        <v>10</v>
      </c>
      <c r="X7" s="148">
        <f ca="1">IF(ISBLANK($M4),"",$M4&amp;OFFSET('氏名５文字関数'!$J$4,$S7,$T7)&amp;$N4)</f>
      </c>
    </row>
    <row r="8" spans="1:33" ht="18.75" customHeight="1">
      <c r="A8" s="123"/>
      <c r="B8" s="123"/>
      <c r="C8" s="123"/>
      <c r="D8" s="166"/>
      <c r="E8" s="167"/>
      <c r="F8" s="123"/>
      <c r="G8" s="125"/>
      <c r="H8" s="123"/>
      <c r="J8" s="107"/>
      <c r="K8" s="107"/>
      <c r="L8" s="158"/>
      <c r="M8" s="176"/>
      <c r="N8" s="162"/>
      <c r="S8" s="97" t="e">
        <f>IF(#REF!="","",LEN(#REF!))</f>
        <v>#REF!</v>
      </c>
      <c r="T8" s="97">
        <f aca="true" t="shared" si="0" ref="S8:T13">IF(E8="","",LEN(E8))</f>
      </c>
      <c r="V8" s="106"/>
      <c r="W8" s="147" t="s">
        <v>11</v>
      </c>
      <c r="X8" s="149" t="e">
        <f ca="1">IF(ISBLANK(#REF!),"",#REF!&amp;OFFSET('氏名５文字関数'!$J$4,$S8,$T8)&amp;$E8&amp;$B8&amp;"年")</f>
        <v>#REF!</v>
      </c>
      <c r="AE8" s="9" t="s">
        <v>12</v>
      </c>
      <c r="AF8" s="9" t="s">
        <v>13</v>
      </c>
      <c r="AG8" s="9">
        <v>1</v>
      </c>
    </row>
    <row r="9" spans="1:33" ht="18.75" customHeight="1">
      <c r="A9" s="123"/>
      <c r="B9" s="123"/>
      <c r="C9" s="123"/>
      <c r="D9" s="123"/>
      <c r="E9" s="123"/>
      <c r="F9" s="123"/>
      <c r="G9" s="125"/>
      <c r="H9" s="123"/>
      <c r="I9" s="123"/>
      <c r="J9" s="123"/>
      <c r="K9" s="123"/>
      <c r="L9" s="123"/>
      <c r="S9" s="97">
        <f t="shared" si="0"/>
      </c>
      <c r="T9" s="97">
        <f t="shared" si="0"/>
      </c>
      <c r="V9" s="106"/>
      <c r="W9" s="149"/>
      <c r="X9" s="149">
        <f ca="1">IF(ISBLANK($D9),"",$D9&amp;OFFSET('氏名５文字関数'!$J$4,$S9,$T9)&amp;$E9&amp;$B9&amp;"年")</f>
      </c>
      <c r="AE9" s="9" t="s">
        <v>14</v>
      </c>
      <c r="AF9" s="9" t="s">
        <v>14</v>
      </c>
      <c r="AG9" s="9">
        <v>2</v>
      </c>
    </row>
    <row r="10" spans="1:35" ht="18.75" customHeight="1">
      <c r="A10" s="123"/>
      <c r="B10" s="123"/>
      <c r="C10" s="123"/>
      <c r="D10" s="174" t="s">
        <v>15</v>
      </c>
      <c r="E10" s="162"/>
      <c r="F10" s="123"/>
      <c r="G10" s="125"/>
      <c r="H10" s="123"/>
      <c r="J10" s="123"/>
      <c r="K10" s="123"/>
      <c r="L10" s="123"/>
      <c r="M10" s="174" t="s">
        <v>16</v>
      </c>
      <c r="N10" s="162"/>
      <c r="S10" s="97" t="e">
        <f>IF(#REF!="","",LEN(#REF!))</f>
        <v>#REF!</v>
      </c>
      <c r="T10" s="97">
        <f t="shared" si="0"/>
      </c>
      <c r="V10" s="106"/>
      <c r="W10" s="149"/>
      <c r="X10" s="149" t="e">
        <f ca="1">IF(ISBLANK(#REF!),"",#REF!&amp;OFFSET('氏名５文字関数'!$J$4,$S10,$T10)&amp;$E10&amp;$B10&amp;"年")</f>
        <v>#REF!</v>
      </c>
      <c r="AE10" s="9" t="s">
        <v>17</v>
      </c>
      <c r="AF10" s="9" t="s">
        <v>17</v>
      </c>
      <c r="AG10" s="9">
        <v>3</v>
      </c>
      <c r="AH10" s="45"/>
      <c r="AI10" s="45"/>
    </row>
    <row r="11" spans="1:33" ht="18.75" customHeight="1">
      <c r="A11" s="123"/>
      <c r="B11" s="123"/>
      <c r="C11" s="123"/>
      <c r="D11" s="177">
        <f>IF(ISBLANK(D8),"",VLOOKUP(D8,$AE$8:$AG$80,3,0)&amp;D8&amp;G4&amp;"　松山選手権")</f>
      </c>
      <c r="E11" s="162"/>
      <c r="F11" s="123"/>
      <c r="G11" s="125"/>
      <c r="H11" s="123"/>
      <c r="J11" s="123"/>
      <c r="K11" s="123"/>
      <c r="L11" s="123"/>
      <c r="M11" s="178"/>
      <c r="N11" s="162"/>
      <c r="S11" s="97" t="e">
        <f>IF(#REF!="","",LEN(#REF!))</f>
        <v>#REF!</v>
      </c>
      <c r="T11" s="97">
        <f t="shared" si="0"/>
      </c>
      <c r="V11" s="106"/>
      <c r="W11" s="149"/>
      <c r="X11" s="149" t="e">
        <f ca="1">IF(ISBLANK(#REF!),"",#REF!&amp;OFFSET('氏名５文字関数'!$J$4,$S11,$T11)&amp;$E11&amp;$B11&amp;"年")</f>
        <v>#REF!</v>
      </c>
      <c r="AE11" s="9" t="s">
        <v>18</v>
      </c>
      <c r="AF11" s="9" t="s">
        <v>19</v>
      </c>
      <c r="AG11" s="9">
        <v>4</v>
      </c>
    </row>
    <row r="12" spans="1:33" ht="18.75" customHeight="1">
      <c r="A12" s="123"/>
      <c r="B12" s="123"/>
      <c r="C12" s="123"/>
      <c r="D12" s="123"/>
      <c r="E12" s="123"/>
      <c r="F12" s="123"/>
      <c r="G12" s="125"/>
      <c r="H12" s="123"/>
      <c r="I12" s="123"/>
      <c r="J12" s="123"/>
      <c r="K12" s="123"/>
      <c r="L12" s="123"/>
      <c r="S12" s="97">
        <f t="shared" si="0"/>
      </c>
      <c r="T12" s="97">
        <f t="shared" si="0"/>
      </c>
      <c r="V12" s="106"/>
      <c r="W12" s="149"/>
      <c r="X12" s="149">
        <f ca="1">IF(ISBLANK($D12),"",$D12&amp;OFFSET('氏名５文字関数'!$J$4,$S12,$T12)&amp;$E12&amp;$B12&amp;"年")</f>
      </c>
      <c r="AE12" s="9" t="s">
        <v>20</v>
      </c>
      <c r="AF12" s="9" t="s">
        <v>21</v>
      </c>
      <c r="AG12" s="9">
        <v>5</v>
      </c>
    </row>
    <row r="13" spans="1:33" ht="18.75" customHeight="1">
      <c r="A13" s="123"/>
      <c r="B13" s="123"/>
      <c r="C13" s="123"/>
      <c r="D13" s="123"/>
      <c r="E13" s="123"/>
      <c r="F13" s="123"/>
      <c r="G13" s="125"/>
      <c r="H13" s="123"/>
      <c r="I13" s="123"/>
      <c r="J13" s="123"/>
      <c r="K13" s="123"/>
      <c r="L13" s="123"/>
      <c r="S13" s="97">
        <f t="shared" si="0"/>
      </c>
      <c r="T13" s="97">
        <f t="shared" si="0"/>
      </c>
      <c r="V13" s="45"/>
      <c r="W13" s="146"/>
      <c r="X13" s="149">
        <f ca="1">IF(ISBLANK($D13),"",$D13&amp;OFFSET('氏名５文字関数'!$J$4,$S13,$T13)&amp;$E13&amp;$B13&amp;"年")</f>
      </c>
      <c r="AE13" s="9" t="s">
        <v>22</v>
      </c>
      <c r="AF13" s="9" t="s">
        <v>23</v>
      </c>
      <c r="AG13" s="9">
        <v>6</v>
      </c>
    </row>
    <row r="14" spans="19:33" ht="18.75" customHeight="1">
      <c r="S14" s="97" t="e">
        <f>IF(#REF!="","",LEN(#REF!))</f>
        <v>#REF!</v>
      </c>
      <c r="T14" s="97" t="e">
        <f>IF(#REF!="","",LEN(#REF!))</f>
        <v>#REF!</v>
      </c>
      <c r="V14" s="45"/>
      <c r="W14" s="146"/>
      <c r="X14" s="149" t="e">
        <f ca="1">IF(ISBLANK(#REF!),"",#REF!&amp;OFFSET('氏名５文字関数'!$J$4,$S14,$T14)&amp;#REF!&amp;#REF!&amp;"年")</f>
        <v>#REF!</v>
      </c>
      <c r="AE14" s="9" t="s">
        <v>24</v>
      </c>
      <c r="AF14" s="9" t="s">
        <v>25</v>
      </c>
      <c r="AG14" s="9">
        <v>7</v>
      </c>
    </row>
    <row r="15" spans="1:33" ht="13.5">
      <c r="A15" s="179" t="s">
        <v>26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AE15" s="9" t="s">
        <v>27</v>
      </c>
      <c r="AF15" s="9" t="s">
        <v>28</v>
      </c>
      <c r="AG15" s="9">
        <v>8</v>
      </c>
    </row>
    <row r="16" spans="1:33" ht="19.5" customHeight="1">
      <c r="A16" s="181" t="s">
        <v>29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  <c r="N16" s="180"/>
      <c r="O16" s="180"/>
      <c r="P16" s="180"/>
      <c r="AE16" s="9" t="s">
        <v>30</v>
      </c>
      <c r="AF16" s="9" t="s">
        <v>30</v>
      </c>
      <c r="AG16" s="9">
        <v>9</v>
      </c>
    </row>
    <row r="17" spans="1:33" ht="19.5" customHeight="1">
      <c r="A17" s="4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88"/>
      <c r="N17" s="88"/>
      <c r="O17" s="88"/>
      <c r="P17" s="88"/>
      <c r="S17" s="14"/>
      <c r="T17" s="14"/>
      <c r="AE17" s="9" t="s">
        <v>31</v>
      </c>
      <c r="AF17" s="9" t="s">
        <v>32</v>
      </c>
      <c r="AG17" s="9">
        <v>10</v>
      </c>
    </row>
    <row r="18" spans="1:33" s="8" customFormat="1" ht="13.5">
      <c r="A18" s="59"/>
      <c r="B18" s="60" t="s">
        <v>33</v>
      </c>
      <c r="C18" s="61"/>
      <c r="D18" s="17" t="s">
        <v>1</v>
      </c>
      <c r="E18" s="16" t="s">
        <v>2</v>
      </c>
      <c r="F18" s="183" t="s">
        <v>34</v>
      </c>
      <c r="G18" s="184"/>
      <c r="H18" s="184"/>
      <c r="I18" s="184"/>
      <c r="J18" s="184"/>
      <c r="K18" s="184"/>
      <c r="L18" s="185"/>
      <c r="M18" s="186" t="s">
        <v>35</v>
      </c>
      <c r="N18" s="187"/>
      <c r="O18" s="187"/>
      <c r="P18" s="188"/>
      <c r="AE18" s="8" t="s">
        <v>36</v>
      </c>
      <c r="AF18" s="8" t="s">
        <v>36</v>
      </c>
      <c r="AG18" s="9">
        <v>11</v>
      </c>
    </row>
    <row r="19" spans="1:33" s="8" customFormat="1" ht="18" customHeight="1">
      <c r="A19" s="62">
        <v>1</v>
      </c>
      <c r="B19" s="50"/>
      <c r="C19" s="21" t="s">
        <v>37</v>
      </c>
      <c r="D19" s="51"/>
      <c r="E19" s="52"/>
      <c r="F19" s="53" t="s">
        <v>38</v>
      </c>
      <c r="G19" s="52"/>
      <c r="H19" s="26" t="s">
        <v>37</v>
      </c>
      <c r="I19" s="52"/>
      <c r="J19" s="26" t="s">
        <v>39</v>
      </c>
      <c r="K19" s="52"/>
      <c r="L19" s="21" t="s">
        <v>40</v>
      </c>
      <c r="M19" s="189"/>
      <c r="N19" s="190"/>
      <c r="O19" s="190"/>
      <c r="P19" s="191"/>
      <c r="S19" s="91"/>
      <c r="T19" s="92" t="s">
        <v>7</v>
      </c>
      <c r="U19" s="93"/>
      <c r="V19" s="94"/>
      <c r="W19" s="95" t="s">
        <v>41</v>
      </c>
      <c r="X19" s="96" t="s">
        <v>42</v>
      </c>
      <c r="Y19" s="156"/>
      <c r="Z19" s="94"/>
      <c r="AA19" s="95" t="s">
        <v>41</v>
      </c>
      <c r="AB19" s="96" t="s">
        <v>43</v>
      </c>
      <c r="AE19" s="8" t="s">
        <v>44</v>
      </c>
      <c r="AF19" s="8" t="s">
        <v>44</v>
      </c>
      <c r="AG19" s="9">
        <v>12</v>
      </c>
    </row>
    <row r="20" spans="1:33" ht="18" customHeight="1">
      <c r="A20" s="63">
        <v>2</v>
      </c>
      <c r="B20" s="54"/>
      <c r="C20" s="29" t="s">
        <v>37</v>
      </c>
      <c r="D20" s="30"/>
      <c r="E20" s="28"/>
      <c r="F20" s="55" t="s">
        <v>38</v>
      </c>
      <c r="G20" s="28"/>
      <c r="H20" s="34" t="s">
        <v>37</v>
      </c>
      <c r="I20" s="28"/>
      <c r="J20" s="34" t="s">
        <v>39</v>
      </c>
      <c r="K20" s="28"/>
      <c r="L20" s="29" t="s">
        <v>40</v>
      </c>
      <c r="M20" s="192"/>
      <c r="N20" s="193"/>
      <c r="O20" s="193"/>
      <c r="P20" s="194"/>
      <c r="S20" s="97" t="e">
        <f aca="true" t="shared" si="1" ref="S20:T29">IF(#REF!="","",LEN(#REF!))</f>
        <v>#REF!</v>
      </c>
      <c r="T20" s="97" t="e">
        <f t="shared" si="1"/>
        <v>#REF!</v>
      </c>
      <c r="U20" s="98"/>
      <c r="V20" s="99">
        <v>1</v>
      </c>
      <c r="W20" s="100" t="str">
        <f>IF(ISBLANK(#REF!),"","("&amp;$D$8&amp;")")</f>
        <v>()</v>
      </c>
      <c r="X20" s="101" t="e">
        <f>IF(ISBLANK(#REF!),"",#REF!&amp;"・"&amp;#REF!)</f>
        <v>#REF!</v>
      </c>
      <c r="Y20" s="98"/>
      <c r="Z20" s="99">
        <v>1</v>
      </c>
      <c r="AA20" s="100">
        <f>IF(ISBLANK(#REF!),"",$D$8)</f>
        <v>0</v>
      </c>
      <c r="AB20" s="101" t="e">
        <f ca="1">IF(ISBLANK(#REF!),"",#REF!&amp;OFFSET('氏名５文字関数'!$J$4,$S20,$T20)&amp;#REF!&amp;#REF!&amp;"年"&amp;#REF!&amp;OFFSET('氏名５文字関数'!$J$4,$S21,$T21)&amp;#REF!&amp;#REF!&amp;"年")</f>
        <v>#REF!</v>
      </c>
      <c r="AC20" s="118"/>
      <c r="AE20" s="9" t="s">
        <v>45</v>
      </c>
      <c r="AF20" s="9" t="s">
        <v>45</v>
      </c>
      <c r="AG20" s="9">
        <v>13</v>
      </c>
    </row>
    <row r="21" spans="1:33" ht="18" customHeight="1">
      <c r="A21" s="62">
        <v>3</v>
      </c>
      <c r="B21" s="54"/>
      <c r="C21" s="29" t="s">
        <v>37</v>
      </c>
      <c r="D21" s="30"/>
      <c r="E21" s="28"/>
      <c r="F21" s="55" t="s">
        <v>38</v>
      </c>
      <c r="G21" s="28"/>
      <c r="H21" s="34" t="s">
        <v>37</v>
      </c>
      <c r="I21" s="28"/>
      <c r="J21" s="34" t="s">
        <v>39</v>
      </c>
      <c r="K21" s="28"/>
      <c r="L21" s="29" t="s">
        <v>40</v>
      </c>
      <c r="M21" s="192"/>
      <c r="N21" s="193"/>
      <c r="O21" s="193"/>
      <c r="P21" s="194"/>
      <c r="S21" s="97" t="e">
        <f t="shared" si="1"/>
        <v>#REF!</v>
      </c>
      <c r="T21" s="97" t="e">
        <f t="shared" si="1"/>
        <v>#REF!</v>
      </c>
      <c r="U21" s="98"/>
      <c r="V21" s="99">
        <v>2</v>
      </c>
      <c r="W21" s="100" t="str">
        <f>IF(ISBLANK(#REF!),"","("&amp;$D$8&amp;")")</f>
        <v>()</v>
      </c>
      <c r="X21" s="102" t="e">
        <f>IF(ISBLANK(#REF!),"",#REF!&amp;"・"&amp;#REF!)</f>
        <v>#REF!</v>
      </c>
      <c r="Y21" s="98"/>
      <c r="Z21" s="99">
        <v>2</v>
      </c>
      <c r="AA21" s="100">
        <f>IF(ISBLANK(#REF!),"",$D$8)</f>
        <v>0</v>
      </c>
      <c r="AB21" s="102" t="e">
        <f ca="1">IF(ISBLANK(#REF!),"",#REF!&amp;OFFSET('氏名５文字関数'!$J$4,$S22,$T22)&amp;#REF!&amp;#REF!&amp;"年"&amp;#REF!&amp;OFFSET('氏名５文字関数'!$J$4,$S23,$T23)&amp;#REF!&amp;#REF!&amp;"年")</f>
        <v>#REF!</v>
      </c>
      <c r="AC21" s="118"/>
      <c r="AE21" s="9" t="s">
        <v>46</v>
      </c>
      <c r="AF21" s="9" t="s">
        <v>47</v>
      </c>
      <c r="AG21" s="9">
        <v>14</v>
      </c>
    </row>
    <row r="22" spans="1:33" ht="18" customHeight="1">
      <c r="A22" s="63">
        <v>4</v>
      </c>
      <c r="B22" s="54"/>
      <c r="C22" s="29" t="s">
        <v>37</v>
      </c>
      <c r="D22" s="30"/>
      <c r="E22" s="28"/>
      <c r="F22" s="55" t="s">
        <v>38</v>
      </c>
      <c r="G22" s="28"/>
      <c r="H22" s="34" t="s">
        <v>37</v>
      </c>
      <c r="I22" s="28"/>
      <c r="J22" s="34" t="s">
        <v>39</v>
      </c>
      <c r="K22" s="28"/>
      <c r="L22" s="29" t="s">
        <v>40</v>
      </c>
      <c r="M22" s="192"/>
      <c r="N22" s="193"/>
      <c r="O22" s="193"/>
      <c r="P22" s="194"/>
      <c r="S22" s="97" t="e">
        <f t="shared" si="1"/>
        <v>#REF!</v>
      </c>
      <c r="T22" s="97" t="e">
        <f t="shared" si="1"/>
        <v>#REF!</v>
      </c>
      <c r="U22" s="98"/>
      <c r="V22" s="99">
        <v>3</v>
      </c>
      <c r="W22" s="100" t="str">
        <f>IF(ISBLANK(#REF!),"","("&amp;$D$8&amp;")")</f>
        <v>()</v>
      </c>
      <c r="X22" s="102" t="e">
        <f>IF(ISBLANK(#REF!),"",#REF!&amp;"・"&amp;#REF!)</f>
        <v>#REF!</v>
      </c>
      <c r="Y22" s="98"/>
      <c r="Z22" s="99">
        <v>3</v>
      </c>
      <c r="AA22" s="100">
        <f>IF(ISBLANK(#REF!),"",$D$8)</f>
        <v>0</v>
      </c>
      <c r="AB22" s="102" t="e">
        <f ca="1">IF(ISBLANK(#REF!),"",#REF!&amp;OFFSET('氏名５文字関数'!$J$4,$S24,$T24)&amp;#REF!&amp;#REF!&amp;"年"&amp;#REF!&amp;OFFSET('氏名５文字関数'!$J$4,$S25,$T25)&amp;#REF!&amp;#REF!&amp;"年")</f>
        <v>#REF!</v>
      </c>
      <c r="AC22" s="118"/>
      <c r="AE22" s="9" t="s">
        <v>48</v>
      </c>
      <c r="AF22" s="9" t="s">
        <v>49</v>
      </c>
      <c r="AG22" s="9">
        <v>15</v>
      </c>
    </row>
    <row r="23" spans="1:33" ht="18" customHeight="1">
      <c r="A23" s="63">
        <v>5</v>
      </c>
      <c r="B23" s="54"/>
      <c r="C23" s="29" t="s">
        <v>37</v>
      </c>
      <c r="D23" s="30"/>
      <c r="E23" s="28"/>
      <c r="F23" s="55" t="s">
        <v>38</v>
      </c>
      <c r="G23" s="28"/>
      <c r="H23" s="34" t="s">
        <v>37</v>
      </c>
      <c r="I23" s="28"/>
      <c r="J23" s="34" t="s">
        <v>39</v>
      </c>
      <c r="K23" s="28"/>
      <c r="L23" s="29" t="s">
        <v>40</v>
      </c>
      <c r="M23" s="192"/>
      <c r="N23" s="193"/>
      <c r="O23" s="193"/>
      <c r="P23" s="194"/>
      <c r="S23" s="97" t="e">
        <f t="shared" si="1"/>
        <v>#REF!</v>
      </c>
      <c r="T23" s="97" t="e">
        <f t="shared" si="1"/>
        <v>#REF!</v>
      </c>
      <c r="U23" s="98"/>
      <c r="V23" s="99">
        <v>4</v>
      </c>
      <c r="W23" s="100" t="str">
        <f>IF(ISBLANK(#REF!),"","("&amp;$D$8&amp;")")</f>
        <v>()</v>
      </c>
      <c r="X23" s="101" t="e">
        <f>IF(ISBLANK(#REF!),"",#REF!&amp;"・"&amp;#REF!)</f>
        <v>#REF!</v>
      </c>
      <c r="Y23" s="98"/>
      <c r="Z23" s="99">
        <v>4</v>
      </c>
      <c r="AA23" s="100">
        <f>IF(ISBLANK(#REF!),"",$D$8)</f>
        <v>0</v>
      </c>
      <c r="AB23" s="101" t="e">
        <f ca="1">IF(ISBLANK(#REF!),"",#REF!&amp;OFFSET('氏名５文字関数'!$J$4,$S26,$T26)&amp;#REF!&amp;#REF!&amp;"年"&amp;#REF!&amp;OFFSET('氏名５文字関数'!$J$4,$S27,$T27)&amp;#REF!&amp;#REF!&amp;"年")</f>
        <v>#REF!</v>
      </c>
      <c r="AC23" s="118"/>
      <c r="AE23" s="9" t="s">
        <v>50</v>
      </c>
      <c r="AF23" s="9" t="s">
        <v>51</v>
      </c>
      <c r="AG23" s="9">
        <v>16</v>
      </c>
    </row>
    <row r="24" spans="1:33" ht="18" customHeight="1">
      <c r="A24" s="63">
        <v>6</v>
      </c>
      <c r="B24" s="54"/>
      <c r="C24" s="29" t="s">
        <v>37</v>
      </c>
      <c r="D24" s="30"/>
      <c r="E24" s="28"/>
      <c r="F24" s="55" t="s">
        <v>38</v>
      </c>
      <c r="G24" s="28"/>
      <c r="H24" s="34" t="s">
        <v>37</v>
      </c>
      <c r="I24" s="28"/>
      <c r="J24" s="34" t="s">
        <v>39</v>
      </c>
      <c r="K24" s="28"/>
      <c r="L24" s="29" t="s">
        <v>40</v>
      </c>
      <c r="M24" s="192"/>
      <c r="N24" s="193"/>
      <c r="O24" s="193"/>
      <c r="P24" s="194"/>
      <c r="S24" s="97" t="e">
        <f t="shared" si="1"/>
        <v>#REF!</v>
      </c>
      <c r="T24" s="97" t="e">
        <f t="shared" si="1"/>
        <v>#REF!</v>
      </c>
      <c r="U24" s="98"/>
      <c r="V24" s="150">
        <v>5</v>
      </c>
      <c r="W24" s="151" t="str">
        <f>IF(ISBLANK(#REF!),"","("&amp;$D$8&amp;")")</f>
        <v>()</v>
      </c>
      <c r="X24" s="152" t="e">
        <f>IF(ISBLANK(#REF!),"",#REF!&amp;"・"&amp;#REF!)</f>
        <v>#REF!</v>
      </c>
      <c r="Y24" s="98"/>
      <c r="Z24" s="99">
        <v>5</v>
      </c>
      <c r="AA24" s="100">
        <f>IF(ISBLANK(#REF!),"",$D$8)</f>
        <v>0</v>
      </c>
      <c r="AB24" s="101" t="e">
        <f ca="1">X7=IF(ISBLANK(#REF!),"",#REF!&amp;OFFSET('氏名５文字関数'!$J$4,$S28,$T28)&amp;#REF!&amp;#REF!&amp;"年"&amp;#REF!&amp;OFFSET('氏名５文字関数'!$J$4,$S29,$T29)&amp;#REF!&amp;#REF!&amp;"年")</f>
        <v>#REF!</v>
      </c>
      <c r="AC24" s="118"/>
      <c r="AE24" s="9" t="s">
        <v>52</v>
      </c>
      <c r="AF24" s="9" t="s">
        <v>53</v>
      </c>
      <c r="AG24" s="9">
        <v>17</v>
      </c>
    </row>
    <row r="25" spans="1:35" ht="18" customHeight="1">
      <c r="A25" s="62">
        <v>7</v>
      </c>
      <c r="B25" s="54"/>
      <c r="C25" s="29" t="s">
        <v>37</v>
      </c>
      <c r="D25" s="30"/>
      <c r="E25" s="28"/>
      <c r="F25" s="55" t="s">
        <v>38</v>
      </c>
      <c r="G25" s="28"/>
      <c r="H25" s="34" t="s">
        <v>37</v>
      </c>
      <c r="I25" s="28"/>
      <c r="J25" s="34" t="s">
        <v>39</v>
      </c>
      <c r="K25" s="28"/>
      <c r="L25" s="34" t="s">
        <v>40</v>
      </c>
      <c r="M25" s="192"/>
      <c r="N25" s="193"/>
      <c r="O25" s="193"/>
      <c r="P25" s="194"/>
      <c r="R25" s="103"/>
      <c r="S25" s="97" t="e">
        <f t="shared" si="1"/>
        <v>#REF!</v>
      </c>
      <c r="T25" s="97" t="e">
        <f t="shared" si="1"/>
        <v>#REF!</v>
      </c>
      <c r="U25" s="104"/>
      <c r="V25" s="104"/>
      <c r="W25" s="104"/>
      <c r="X25" s="104"/>
      <c r="Y25" s="104"/>
      <c r="Z25" s="105"/>
      <c r="AA25" s="105"/>
      <c r="AB25" s="105"/>
      <c r="AC25" s="119"/>
      <c r="AD25" s="103"/>
      <c r="AE25" s="103" t="s">
        <v>54</v>
      </c>
      <c r="AF25" s="103" t="s">
        <v>55</v>
      </c>
      <c r="AG25" s="9">
        <v>18</v>
      </c>
      <c r="AH25" s="103"/>
      <c r="AI25" s="103"/>
    </row>
    <row r="26" spans="1:33" ht="18" customHeight="1">
      <c r="A26" s="63">
        <v>8</v>
      </c>
      <c r="B26" s="54"/>
      <c r="C26" s="29" t="s">
        <v>37</v>
      </c>
      <c r="D26" s="30"/>
      <c r="E26" s="28"/>
      <c r="F26" s="55" t="s">
        <v>38</v>
      </c>
      <c r="G26" s="28"/>
      <c r="H26" s="34" t="s">
        <v>37</v>
      </c>
      <c r="I26" s="28"/>
      <c r="J26" s="34" t="s">
        <v>39</v>
      </c>
      <c r="K26" s="28"/>
      <c r="L26" s="34" t="s">
        <v>40</v>
      </c>
      <c r="M26" s="192"/>
      <c r="N26" s="193"/>
      <c r="O26" s="193"/>
      <c r="P26" s="194"/>
      <c r="S26" s="97" t="e">
        <f t="shared" si="1"/>
        <v>#REF!</v>
      </c>
      <c r="T26" s="97" t="e">
        <f t="shared" si="1"/>
        <v>#REF!</v>
      </c>
      <c r="U26" s="98"/>
      <c r="V26" s="98"/>
      <c r="W26" s="98"/>
      <c r="X26" s="98"/>
      <c r="Y26" s="98"/>
      <c r="Z26" s="106"/>
      <c r="AA26" s="106"/>
      <c r="AB26" s="106"/>
      <c r="AC26" s="119"/>
      <c r="AE26" s="9" t="s">
        <v>56</v>
      </c>
      <c r="AF26" s="9" t="s">
        <v>57</v>
      </c>
      <c r="AG26" s="9">
        <v>19</v>
      </c>
    </row>
    <row r="27" spans="1:33" ht="18" customHeight="1">
      <c r="A27" s="62">
        <v>9</v>
      </c>
      <c r="B27" s="54"/>
      <c r="C27" s="29" t="s">
        <v>37</v>
      </c>
      <c r="D27" s="30"/>
      <c r="E27" s="28"/>
      <c r="F27" s="55" t="s">
        <v>38</v>
      </c>
      <c r="G27" s="28"/>
      <c r="H27" s="34" t="s">
        <v>37</v>
      </c>
      <c r="I27" s="28"/>
      <c r="J27" s="34" t="s">
        <v>39</v>
      </c>
      <c r="K27" s="28"/>
      <c r="L27" s="29" t="s">
        <v>40</v>
      </c>
      <c r="M27" s="192"/>
      <c r="N27" s="193"/>
      <c r="O27" s="193"/>
      <c r="P27" s="194"/>
      <c r="S27" s="97" t="e">
        <f t="shared" si="1"/>
        <v>#REF!</v>
      </c>
      <c r="T27" s="97" t="e">
        <f t="shared" si="1"/>
        <v>#REF!</v>
      </c>
      <c r="U27" s="98"/>
      <c r="V27" s="98"/>
      <c r="W27" s="98"/>
      <c r="X27" s="98"/>
      <c r="Y27" s="98"/>
      <c r="Z27" s="107"/>
      <c r="AA27" s="107"/>
      <c r="AB27" s="107"/>
      <c r="AC27" s="119"/>
      <c r="AE27" s="9" t="s">
        <v>58</v>
      </c>
      <c r="AF27" s="9" t="s">
        <v>59</v>
      </c>
      <c r="AG27" s="9">
        <v>20</v>
      </c>
    </row>
    <row r="28" spans="1:33" ht="18" customHeight="1">
      <c r="A28" s="27">
        <v>10</v>
      </c>
      <c r="B28" s="64"/>
      <c r="C28" s="65" t="s">
        <v>37</v>
      </c>
      <c r="D28" s="66"/>
      <c r="E28" s="67"/>
      <c r="F28" s="68" t="s">
        <v>38</v>
      </c>
      <c r="G28" s="67"/>
      <c r="H28" s="69" t="s">
        <v>37</v>
      </c>
      <c r="I28" s="67"/>
      <c r="J28" s="69" t="s">
        <v>39</v>
      </c>
      <c r="K28" s="67"/>
      <c r="L28" s="65" t="s">
        <v>40</v>
      </c>
      <c r="M28" s="192"/>
      <c r="N28" s="193"/>
      <c r="O28" s="193"/>
      <c r="P28" s="194"/>
      <c r="S28" s="97" t="e">
        <f t="shared" si="1"/>
        <v>#REF!</v>
      </c>
      <c r="T28" s="97" t="e">
        <f t="shared" si="1"/>
        <v>#REF!</v>
      </c>
      <c r="U28" s="98"/>
      <c r="V28" s="98"/>
      <c r="W28" s="98"/>
      <c r="X28" s="98"/>
      <c r="Y28" s="98"/>
      <c r="Z28" s="106"/>
      <c r="AA28" s="106"/>
      <c r="AB28" s="106"/>
      <c r="AC28" s="119"/>
      <c r="AE28" s="9" t="s">
        <v>60</v>
      </c>
      <c r="AF28" s="9" t="s">
        <v>60</v>
      </c>
      <c r="AG28" s="9">
        <v>21</v>
      </c>
    </row>
    <row r="29" spans="1:33" ht="18" customHeight="1">
      <c r="A29" s="27">
        <v>11</v>
      </c>
      <c r="B29" s="64"/>
      <c r="C29" s="65" t="s">
        <v>37</v>
      </c>
      <c r="D29" s="66"/>
      <c r="E29" s="67"/>
      <c r="F29" s="68" t="s">
        <v>38</v>
      </c>
      <c r="G29" s="67"/>
      <c r="H29" s="69" t="s">
        <v>37</v>
      </c>
      <c r="I29" s="67"/>
      <c r="J29" s="69" t="s">
        <v>39</v>
      </c>
      <c r="K29" s="67"/>
      <c r="L29" s="65" t="s">
        <v>40</v>
      </c>
      <c r="M29" s="192"/>
      <c r="N29" s="193"/>
      <c r="O29" s="193"/>
      <c r="P29" s="194"/>
      <c r="S29" s="97" t="e">
        <f t="shared" si="1"/>
        <v>#REF!</v>
      </c>
      <c r="T29" s="97" t="e">
        <f t="shared" si="1"/>
        <v>#REF!</v>
      </c>
      <c r="U29" s="98"/>
      <c r="V29" s="98"/>
      <c r="W29" s="98"/>
      <c r="X29" s="98"/>
      <c r="Y29" s="98"/>
      <c r="Z29" s="107"/>
      <c r="AA29" s="107"/>
      <c r="AB29" s="107"/>
      <c r="AC29" s="119"/>
      <c r="AE29" s="9" t="s">
        <v>61</v>
      </c>
      <c r="AF29" s="9" t="s">
        <v>62</v>
      </c>
      <c r="AG29" s="9">
        <v>22</v>
      </c>
    </row>
    <row r="30" spans="1:33" s="8" customFormat="1" ht="18" customHeight="1">
      <c r="A30" s="27">
        <v>12</v>
      </c>
      <c r="B30" s="64"/>
      <c r="C30" s="65" t="s">
        <v>37</v>
      </c>
      <c r="D30" s="66"/>
      <c r="E30" s="67"/>
      <c r="F30" s="68" t="s">
        <v>38</v>
      </c>
      <c r="G30" s="67"/>
      <c r="H30" s="69" t="s">
        <v>37</v>
      </c>
      <c r="I30" s="67"/>
      <c r="J30" s="69" t="s">
        <v>39</v>
      </c>
      <c r="K30" s="67"/>
      <c r="L30" s="65" t="s">
        <v>40</v>
      </c>
      <c r="M30" s="192"/>
      <c r="N30" s="193"/>
      <c r="O30" s="193"/>
      <c r="P30" s="194"/>
      <c r="AE30" s="8" t="s">
        <v>63</v>
      </c>
      <c r="AF30" s="8" t="s">
        <v>64</v>
      </c>
      <c r="AG30" s="9">
        <v>23</v>
      </c>
    </row>
    <row r="31" spans="1:33" ht="18" customHeight="1">
      <c r="A31" s="27">
        <v>13</v>
      </c>
      <c r="B31" s="64"/>
      <c r="C31" s="65" t="s">
        <v>37</v>
      </c>
      <c r="D31" s="66"/>
      <c r="E31" s="67"/>
      <c r="F31" s="68" t="s">
        <v>38</v>
      </c>
      <c r="G31" s="67"/>
      <c r="H31" s="69" t="s">
        <v>37</v>
      </c>
      <c r="I31" s="67"/>
      <c r="J31" s="69" t="s">
        <v>39</v>
      </c>
      <c r="K31" s="67"/>
      <c r="L31" s="65" t="s">
        <v>40</v>
      </c>
      <c r="M31" s="192"/>
      <c r="N31" s="193"/>
      <c r="O31" s="193"/>
      <c r="P31" s="194"/>
      <c r="S31" s="97" t="s">
        <v>1</v>
      </c>
      <c r="T31" s="97" t="s">
        <v>2</v>
      </c>
      <c r="U31" s="98"/>
      <c r="V31" s="94"/>
      <c r="W31" s="95" t="s">
        <v>41</v>
      </c>
      <c r="X31" s="96" t="s">
        <v>65</v>
      </c>
      <c r="Y31" s="120"/>
      <c r="AE31" s="9" t="s">
        <v>66</v>
      </c>
      <c r="AF31" s="9" t="s">
        <v>67</v>
      </c>
      <c r="AG31" s="9">
        <v>24</v>
      </c>
    </row>
    <row r="32" spans="1:33" ht="18" customHeight="1">
      <c r="A32" s="27">
        <v>14</v>
      </c>
      <c r="B32" s="64"/>
      <c r="C32" s="65" t="s">
        <v>37</v>
      </c>
      <c r="D32" s="66"/>
      <c r="E32" s="67"/>
      <c r="F32" s="68" t="s">
        <v>38</v>
      </c>
      <c r="G32" s="67"/>
      <c r="H32" s="69" t="s">
        <v>37</v>
      </c>
      <c r="I32" s="67"/>
      <c r="J32" s="69" t="s">
        <v>39</v>
      </c>
      <c r="K32" s="67"/>
      <c r="L32" s="65" t="s">
        <v>40</v>
      </c>
      <c r="M32" s="192"/>
      <c r="N32" s="193"/>
      <c r="O32" s="193"/>
      <c r="P32" s="194"/>
      <c r="S32" s="97">
        <f aca="true" t="shared" si="2" ref="S32:T46">IF(D19="","",LEN(D19))</f>
      </c>
      <c r="T32" s="97">
        <f t="shared" si="2"/>
      </c>
      <c r="U32" s="98"/>
      <c r="V32" s="108">
        <v>1</v>
      </c>
      <c r="W32" s="109">
        <f aca="true" t="shared" si="3" ref="W32:W46">IF(ISBLANK(B19),"",$D$8)</f>
      </c>
      <c r="X32" s="110">
        <f ca="1">IF(ISBLANK(D19),"",D19&amp;OFFSET('氏名５文字関数'!$J$4,S32,T32)&amp;E19&amp;B19&amp;"年")</f>
      </c>
      <c r="Y32" s="118"/>
      <c r="AE32" s="9" t="s">
        <v>68</v>
      </c>
      <c r="AF32" s="9" t="s">
        <v>69</v>
      </c>
      <c r="AG32" s="9">
        <v>25</v>
      </c>
    </row>
    <row r="33" spans="1:33" ht="18" customHeight="1">
      <c r="A33" s="129">
        <v>15</v>
      </c>
      <c r="B33" s="64"/>
      <c r="C33" s="65" t="s">
        <v>37</v>
      </c>
      <c r="D33" s="66"/>
      <c r="E33" s="67"/>
      <c r="F33" s="68" t="s">
        <v>38</v>
      </c>
      <c r="G33" s="67"/>
      <c r="H33" s="69" t="s">
        <v>37</v>
      </c>
      <c r="I33" s="67"/>
      <c r="J33" s="69" t="s">
        <v>39</v>
      </c>
      <c r="K33" s="67"/>
      <c r="L33" s="65" t="s">
        <v>40</v>
      </c>
      <c r="M33" s="192"/>
      <c r="N33" s="193"/>
      <c r="O33" s="193"/>
      <c r="P33" s="194"/>
      <c r="S33" s="97">
        <f t="shared" si="2"/>
      </c>
      <c r="T33" s="97">
        <f t="shared" si="2"/>
      </c>
      <c r="U33" s="98"/>
      <c r="V33" s="108">
        <v>2</v>
      </c>
      <c r="W33" s="109">
        <f t="shared" si="3"/>
      </c>
      <c r="X33" s="110">
        <f ca="1">IF(ISBLANK(D20),"",D20&amp;OFFSET('氏名５文字関数'!$J$4,S33,T33)&amp;E20&amp;B20&amp;"年")</f>
      </c>
      <c r="Y33" s="118"/>
      <c r="AE33" s="9" t="s">
        <v>70</v>
      </c>
      <c r="AF33" s="9" t="s">
        <v>71</v>
      </c>
      <c r="AG33" s="9">
        <v>26</v>
      </c>
    </row>
    <row r="34" spans="1:33" ht="18" customHeight="1">
      <c r="A34" s="27">
        <v>16</v>
      </c>
      <c r="B34" s="54"/>
      <c r="C34" s="29" t="s">
        <v>37</v>
      </c>
      <c r="D34" s="30"/>
      <c r="E34" s="28"/>
      <c r="F34" s="55" t="s">
        <v>38</v>
      </c>
      <c r="G34" s="28"/>
      <c r="H34" s="34" t="s">
        <v>37</v>
      </c>
      <c r="I34" s="28"/>
      <c r="J34" s="34" t="s">
        <v>39</v>
      </c>
      <c r="K34" s="28"/>
      <c r="L34" s="29" t="s">
        <v>40</v>
      </c>
      <c r="M34" s="192"/>
      <c r="N34" s="193"/>
      <c r="O34" s="193"/>
      <c r="P34" s="194"/>
      <c r="S34" s="97">
        <f t="shared" si="2"/>
      </c>
      <c r="T34" s="97">
        <f t="shared" si="2"/>
      </c>
      <c r="U34" s="98"/>
      <c r="V34" s="108">
        <v>3</v>
      </c>
      <c r="W34" s="109">
        <f t="shared" si="3"/>
      </c>
      <c r="X34" s="110">
        <f ca="1">IF(ISBLANK(D21),"",D21&amp;OFFSET('氏名５文字関数'!$J$4,S34,T34)&amp;E21&amp;B21&amp;"年")</f>
      </c>
      <c r="Y34" s="118"/>
      <c r="AE34" s="9" t="s">
        <v>72</v>
      </c>
      <c r="AF34" s="9" t="s">
        <v>73</v>
      </c>
      <c r="AG34" s="9">
        <v>27</v>
      </c>
    </row>
    <row r="35" spans="1:33" ht="18" customHeight="1">
      <c r="A35" s="27">
        <v>17</v>
      </c>
      <c r="B35" s="54"/>
      <c r="C35" s="29" t="s">
        <v>37</v>
      </c>
      <c r="D35" s="30"/>
      <c r="E35" s="28"/>
      <c r="F35" s="55" t="s">
        <v>38</v>
      </c>
      <c r="G35" s="28"/>
      <c r="H35" s="34" t="s">
        <v>37</v>
      </c>
      <c r="I35" s="28"/>
      <c r="J35" s="34" t="s">
        <v>39</v>
      </c>
      <c r="K35" s="28"/>
      <c r="L35" s="29" t="s">
        <v>40</v>
      </c>
      <c r="M35" s="192"/>
      <c r="N35" s="193"/>
      <c r="O35" s="193"/>
      <c r="P35" s="194"/>
      <c r="S35" s="97">
        <f t="shared" si="2"/>
      </c>
      <c r="T35" s="97">
        <f t="shared" si="2"/>
      </c>
      <c r="U35" s="98"/>
      <c r="V35" s="108">
        <v>4</v>
      </c>
      <c r="W35" s="109">
        <f t="shared" si="3"/>
      </c>
      <c r="X35" s="110">
        <f ca="1">IF(ISBLANK(D22),"",D22&amp;OFFSET('氏名５文字関数'!$J$4,S35,T35)&amp;E22&amp;B22&amp;"年")</f>
      </c>
      <c r="Y35" s="118"/>
      <c r="AA35" s="103"/>
      <c r="AB35" s="103"/>
      <c r="AE35" s="9" t="s">
        <v>74</v>
      </c>
      <c r="AF35" s="9" t="s">
        <v>74</v>
      </c>
      <c r="AG35" s="9">
        <v>28</v>
      </c>
    </row>
    <row r="36" spans="1:33" ht="18" customHeight="1">
      <c r="A36" s="27">
        <v>18</v>
      </c>
      <c r="B36" s="54"/>
      <c r="C36" s="29" t="s">
        <v>37</v>
      </c>
      <c r="D36" s="30"/>
      <c r="E36" s="28"/>
      <c r="F36" s="55" t="s">
        <v>38</v>
      </c>
      <c r="G36" s="28"/>
      <c r="H36" s="34" t="s">
        <v>37</v>
      </c>
      <c r="I36" s="28"/>
      <c r="J36" s="34" t="s">
        <v>39</v>
      </c>
      <c r="K36" s="28"/>
      <c r="L36" s="29" t="s">
        <v>40</v>
      </c>
      <c r="M36" s="192"/>
      <c r="N36" s="193"/>
      <c r="O36" s="193"/>
      <c r="P36" s="194"/>
      <c r="S36" s="97">
        <f t="shared" si="2"/>
      </c>
      <c r="T36" s="97">
        <f t="shared" si="2"/>
      </c>
      <c r="U36" s="98"/>
      <c r="V36" s="108">
        <v>5</v>
      </c>
      <c r="W36" s="109">
        <f t="shared" si="3"/>
      </c>
      <c r="X36" s="110">
        <f ca="1">IF(ISBLANK(D23),"",D23&amp;OFFSET('氏名５文字関数'!$J$4,S36,T36)&amp;E23&amp;B23&amp;"年")</f>
      </c>
      <c r="Y36" s="118"/>
      <c r="AE36" s="9" t="s">
        <v>75</v>
      </c>
      <c r="AF36" s="9" t="s">
        <v>76</v>
      </c>
      <c r="AG36" s="9">
        <v>29</v>
      </c>
    </row>
    <row r="37" spans="1:33" ht="18" customHeight="1">
      <c r="A37" s="27">
        <v>19</v>
      </c>
      <c r="B37" s="54"/>
      <c r="C37" s="29" t="s">
        <v>37</v>
      </c>
      <c r="D37" s="30"/>
      <c r="E37" s="28"/>
      <c r="F37" s="55" t="s">
        <v>38</v>
      </c>
      <c r="G37" s="28"/>
      <c r="H37" s="34" t="s">
        <v>37</v>
      </c>
      <c r="I37" s="28"/>
      <c r="J37" s="34" t="s">
        <v>39</v>
      </c>
      <c r="K37" s="28"/>
      <c r="L37" s="29" t="s">
        <v>40</v>
      </c>
      <c r="M37" s="192"/>
      <c r="N37" s="193"/>
      <c r="O37" s="193"/>
      <c r="P37" s="194"/>
      <c r="R37" s="103"/>
      <c r="S37" s="97">
        <f t="shared" si="2"/>
      </c>
      <c r="T37" s="97">
        <f t="shared" si="2"/>
      </c>
      <c r="U37" s="104"/>
      <c r="V37" s="108">
        <v>6</v>
      </c>
      <c r="W37" s="109">
        <f t="shared" si="3"/>
      </c>
      <c r="X37" s="110">
        <f ca="1">IF(ISBLANK(D24),"",D24&amp;OFFSET('氏名５文字関数'!$J$4,S37,T37)&amp;E24&amp;B24&amp;"年")</f>
      </c>
      <c r="Y37" s="118"/>
      <c r="Z37" s="103"/>
      <c r="AC37" s="103"/>
      <c r="AD37" s="103"/>
      <c r="AE37" s="103" t="s">
        <v>77</v>
      </c>
      <c r="AF37" s="9" t="s">
        <v>78</v>
      </c>
      <c r="AG37" s="9">
        <v>30</v>
      </c>
    </row>
    <row r="38" spans="1:33" ht="18" customHeight="1">
      <c r="A38" s="27">
        <v>20</v>
      </c>
      <c r="B38" s="54"/>
      <c r="C38" s="29" t="s">
        <v>37</v>
      </c>
      <c r="D38" s="30"/>
      <c r="E38" s="28"/>
      <c r="F38" s="55" t="s">
        <v>38</v>
      </c>
      <c r="G38" s="28"/>
      <c r="H38" s="34" t="s">
        <v>37</v>
      </c>
      <c r="I38" s="28"/>
      <c r="J38" s="34" t="s">
        <v>39</v>
      </c>
      <c r="K38" s="28"/>
      <c r="L38" s="29" t="s">
        <v>40</v>
      </c>
      <c r="M38" s="192"/>
      <c r="N38" s="193"/>
      <c r="O38" s="193"/>
      <c r="P38" s="194"/>
      <c r="S38" s="97">
        <f t="shared" si="2"/>
      </c>
      <c r="T38" s="97">
        <f t="shared" si="2"/>
      </c>
      <c r="U38" s="98"/>
      <c r="V38" s="108">
        <v>7</v>
      </c>
      <c r="W38" s="109">
        <f t="shared" si="3"/>
      </c>
      <c r="X38" s="110">
        <f ca="1">IF(ISBLANK(D25),"",D25&amp;OFFSET('氏名５文字関数'!$J$4,S38,T38)&amp;E25&amp;B25&amp;"年")</f>
      </c>
      <c r="Y38" s="118"/>
      <c r="AE38" s="9" t="s">
        <v>79</v>
      </c>
      <c r="AF38" s="9" t="s">
        <v>80</v>
      </c>
      <c r="AG38" s="9">
        <v>31</v>
      </c>
    </row>
    <row r="39" spans="1:33" ht="18" customHeight="1">
      <c r="A39" s="27">
        <v>21</v>
      </c>
      <c r="B39" s="54"/>
      <c r="C39" s="29" t="s">
        <v>37</v>
      </c>
      <c r="D39" s="30"/>
      <c r="E39" s="28"/>
      <c r="F39" s="55" t="s">
        <v>38</v>
      </c>
      <c r="G39" s="28"/>
      <c r="H39" s="34" t="s">
        <v>37</v>
      </c>
      <c r="I39" s="28"/>
      <c r="J39" s="34" t="s">
        <v>39</v>
      </c>
      <c r="K39" s="28"/>
      <c r="L39" s="29" t="s">
        <v>40</v>
      </c>
      <c r="M39" s="192"/>
      <c r="N39" s="193"/>
      <c r="O39" s="193"/>
      <c r="P39" s="194"/>
      <c r="S39" s="97">
        <f t="shared" si="2"/>
      </c>
      <c r="T39" s="97">
        <f t="shared" si="2"/>
      </c>
      <c r="U39" s="98"/>
      <c r="V39" s="108">
        <v>8</v>
      </c>
      <c r="W39" s="109">
        <f t="shared" si="3"/>
      </c>
      <c r="X39" s="110">
        <f ca="1">IF(ISBLANK(D26),"",D26&amp;OFFSET('氏名５文字関数'!$J$4,S39,T39)&amp;E26&amp;B26&amp;"年")</f>
      </c>
      <c r="Y39" s="118"/>
      <c r="AE39" s="9" t="s">
        <v>81</v>
      </c>
      <c r="AF39" s="9" t="s">
        <v>82</v>
      </c>
      <c r="AG39" s="9">
        <v>32</v>
      </c>
    </row>
    <row r="40" spans="1:33" ht="18" customHeight="1">
      <c r="A40" s="27">
        <v>22</v>
      </c>
      <c r="B40" s="54"/>
      <c r="C40" s="29" t="s">
        <v>37</v>
      </c>
      <c r="D40" s="30"/>
      <c r="E40" s="28"/>
      <c r="F40" s="55" t="s">
        <v>38</v>
      </c>
      <c r="G40" s="28"/>
      <c r="H40" s="34" t="s">
        <v>37</v>
      </c>
      <c r="I40" s="28"/>
      <c r="J40" s="34" t="s">
        <v>39</v>
      </c>
      <c r="K40" s="28"/>
      <c r="L40" s="29" t="s">
        <v>40</v>
      </c>
      <c r="M40" s="192"/>
      <c r="N40" s="193"/>
      <c r="O40" s="193"/>
      <c r="P40" s="194"/>
      <c r="S40" s="97">
        <f t="shared" si="2"/>
      </c>
      <c r="T40" s="97">
        <f t="shared" si="2"/>
      </c>
      <c r="U40" s="98"/>
      <c r="V40" s="108">
        <v>9</v>
      </c>
      <c r="W40" s="109">
        <f t="shared" si="3"/>
      </c>
      <c r="X40" s="110">
        <f ca="1">IF(ISBLANK(D27),"",D27&amp;OFFSET('氏名５文字関数'!$J$4,S40,T40)&amp;E27&amp;B27&amp;"年")</f>
      </c>
      <c r="Y40" s="118"/>
      <c r="AE40" s="9" t="s">
        <v>83</v>
      </c>
      <c r="AF40" s="9" t="s">
        <v>84</v>
      </c>
      <c r="AG40" s="9">
        <v>33</v>
      </c>
    </row>
    <row r="41" spans="1:33" ht="18" customHeight="1">
      <c r="A41" s="27">
        <v>23</v>
      </c>
      <c r="B41" s="54"/>
      <c r="C41" s="29" t="s">
        <v>37</v>
      </c>
      <c r="D41" s="30"/>
      <c r="E41" s="28"/>
      <c r="F41" s="55" t="s">
        <v>38</v>
      </c>
      <c r="G41" s="28"/>
      <c r="H41" s="34" t="s">
        <v>37</v>
      </c>
      <c r="I41" s="28"/>
      <c r="J41" s="34" t="s">
        <v>39</v>
      </c>
      <c r="K41" s="28"/>
      <c r="L41" s="29" t="s">
        <v>40</v>
      </c>
      <c r="M41" s="192"/>
      <c r="N41" s="193"/>
      <c r="O41" s="193"/>
      <c r="P41" s="194"/>
      <c r="S41" s="97">
        <f t="shared" si="2"/>
      </c>
      <c r="T41" s="97">
        <f t="shared" si="2"/>
      </c>
      <c r="U41" s="98"/>
      <c r="V41" s="111">
        <v>10</v>
      </c>
      <c r="W41" s="112">
        <f t="shared" si="3"/>
      </c>
      <c r="X41" s="102">
        <f ca="1">IF(ISBLANK(D28),"",D28&amp;OFFSET('氏名５文字関数'!$J$4,S41,T41)&amp;E28&amp;B28&amp;"年")</f>
      </c>
      <c r="Y41" s="118"/>
      <c r="AE41" s="9" t="s">
        <v>85</v>
      </c>
      <c r="AF41" s="9" t="s">
        <v>86</v>
      </c>
      <c r="AG41" s="9">
        <v>34</v>
      </c>
    </row>
    <row r="42" spans="1:33" ht="18" customHeight="1">
      <c r="A42" s="27">
        <v>24</v>
      </c>
      <c r="B42" s="54"/>
      <c r="C42" s="29" t="s">
        <v>37</v>
      </c>
      <c r="D42" s="30"/>
      <c r="E42" s="28"/>
      <c r="F42" s="55" t="s">
        <v>38</v>
      </c>
      <c r="G42" s="28"/>
      <c r="H42" s="34" t="s">
        <v>37</v>
      </c>
      <c r="I42" s="28"/>
      <c r="J42" s="34" t="s">
        <v>39</v>
      </c>
      <c r="K42" s="28"/>
      <c r="L42" s="29" t="s">
        <v>40</v>
      </c>
      <c r="M42" s="192"/>
      <c r="N42" s="193"/>
      <c r="O42" s="193"/>
      <c r="P42" s="194"/>
      <c r="S42" s="97">
        <f t="shared" si="2"/>
      </c>
      <c r="T42" s="97">
        <f t="shared" si="2"/>
      </c>
      <c r="U42" s="98"/>
      <c r="V42" s="111">
        <v>11</v>
      </c>
      <c r="W42" s="112">
        <f t="shared" si="3"/>
      </c>
      <c r="X42" s="102">
        <f ca="1">IF(ISBLANK(D29),"",D29&amp;OFFSET('氏名５文字関数'!$J$4,S42,T42)&amp;E29&amp;B29&amp;"年")</f>
      </c>
      <c r="Y42" s="118"/>
      <c r="AE42" s="9" t="s">
        <v>87</v>
      </c>
      <c r="AF42" s="9" t="s">
        <v>88</v>
      </c>
      <c r="AG42" s="9">
        <v>35</v>
      </c>
    </row>
    <row r="43" spans="1:33" ht="18" customHeight="1">
      <c r="A43" s="35">
        <v>25</v>
      </c>
      <c r="B43" s="56"/>
      <c r="C43" s="37" t="s">
        <v>37</v>
      </c>
      <c r="D43" s="38"/>
      <c r="E43" s="36"/>
      <c r="F43" s="57" t="s">
        <v>38</v>
      </c>
      <c r="G43" s="36"/>
      <c r="H43" s="42" t="s">
        <v>37</v>
      </c>
      <c r="I43" s="36"/>
      <c r="J43" s="42" t="s">
        <v>39</v>
      </c>
      <c r="K43" s="36"/>
      <c r="L43" s="37" t="s">
        <v>40</v>
      </c>
      <c r="M43" s="195"/>
      <c r="N43" s="196"/>
      <c r="O43" s="196"/>
      <c r="P43" s="197"/>
      <c r="S43" s="97">
        <f t="shared" si="2"/>
      </c>
      <c r="T43" s="97">
        <f t="shared" si="2"/>
      </c>
      <c r="U43" s="98"/>
      <c r="V43" s="111">
        <v>12</v>
      </c>
      <c r="W43" s="112">
        <f t="shared" si="3"/>
      </c>
      <c r="X43" s="102">
        <f ca="1">IF(ISBLANK(D30),"",D30&amp;OFFSET('氏名５文字関数'!$J$4,S43,T43)&amp;E30&amp;B30&amp;"年")</f>
      </c>
      <c r="Y43" s="118"/>
      <c r="AE43" s="9" t="s">
        <v>89</v>
      </c>
      <c r="AF43" s="9" t="s">
        <v>90</v>
      </c>
      <c r="AG43" s="9">
        <v>36</v>
      </c>
    </row>
    <row r="44" spans="1:33" ht="18" customHeight="1">
      <c r="A44" s="201" t="s">
        <v>91</v>
      </c>
      <c r="B44" s="50"/>
      <c r="C44" s="21" t="s">
        <v>37</v>
      </c>
      <c r="D44" s="51"/>
      <c r="E44" s="70"/>
      <c r="F44" s="71" t="s">
        <v>38</v>
      </c>
      <c r="G44" s="25"/>
      <c r="H44" s="26" t="s">
        <v>37</v>
      </c>
      <c r="I44" s="52"/>
      <c r="J44" s="26" t="s">
        <v>39</v>
      </c>
      <c r="K44" s="52"/>
      <c r="L44" s="21" t="s">
        <v>40</v>
      </c>
      <c r="M44" s="189"/>
      <c r="N44" s="190"/>
      <c r="O44" s="190"/>
      <c r="P44" s="191"/>
      <c r="S44" s="97">
        <f t="shared" si="2"/>
      </c>
      <c r="T44" s="97">
        <f t="shared" si="2"/>
      </c>
      <c r="U44" s="98"/>
      <c r="V44" s="111">
        <v>13</v>
      </c>
      <c r="W44" s="112">
        <f t="shared" si="3"/>
      </c>
      <c r="X44" s="102">
        <f ca="1">IF(ISBLANK(D31),"",D31&amp;OFFSET('氏名５文字関数'!$J$4,S44,T44)&amp;E31&amp;B31&amp;"年")</f>
      </c>
      <c r="Y44" s="118"/>
      <c r="AE44" s="9" t="s">
        <v>92</v>
      </c>
      <c r="AF44" s="9" t="s">
        <v>93</v>
      </c>
      <c r="AG44" s="9">
        <v>37</v>
      </c>
    </row>
    <row r="45" spans="1:33" ht="18" customHeight="1">
      <c r="A45" s="202"/>
      <c r="B45" s="72"/>
      <c r="C45" s="73" t="s">
        <v>37</v>
      </c>
      <c r="D45" s="22"/>
      <c r="E45" s="74"/>
      <c r="F45" s="24" t="s">
        <v>38</v>
      </c>
      <c r="G45" s="75"/>
      <c r="H45" s="76" t="s">
        <v>37</v>
      </c>
      <c r="I45" s="20"/>
      <c r="J45" s="76" t="s">
        <v>39</v>
      </c>
      <c r="K45" s="20"/>
      <c r="L45" s="73" t="s">
        <v>40</v>
      </c>
      <c r="M45" s="192"/>
      <c r="N45" s="193"/>
      <c r="O45" s="193"/>
      <c r="P45" s="194"/>
      <c r="S45" s="97">
        <f>IF(D32="","",LEN(D32))</f>
      </c>
      <c r="T45" s="97">
        <f>IF(E32="","",LEN(E32))</f>
      </c>
      <c r="U45" s="98"/>
      <c r="V45" s="111">
        <v>14</v>
      </c>
      <c r="W45" s="112">
        <f t="shared" si="3"/>
      </c>
      <c r="X45" s="102">
        <f ca="1">IF(ISBLANK(D32),"",D32&amp;OFFSET('氏名５文字関数'!$J$4,S45,T45)&amp;E32&amp;B32&amp;"年")</f>
      </c>
      <c r="Y45" s="118"/>
      <c r="AE45" s="9" t="s">
        <v>94</v>
      </c>
      <c r="AF45" s="9" t="s">
        <v>94</v>
      </c>
      <c r="AG45" s="9">
        <v>38</v>
      </c>
    </row>
    <row r="46" spans="1:33" ht="18" customHeight="1">
      <c r="A46" s="202"/>
      <c r="B46" s="72"/>
      <c r="C46" s="73" t="s">
        <v>37</v>
      </c>
      <c r="D46" s="22"/>
      <c r="E46" s="74"/>
      <c r="F46" s="24" t="s">
        <v>38</v>
      </c>
      <c r="G46" s="75"/>
      <c r="H46" s="76" t="s">
        <v>37</v>
      </c>
      <c r="I46" s="20"/>
      <c r="J46" s="76" t="s">
        <v>39</v>
      </c>
      <c r="K46" s="20"/>
      <c r="L46" s="73" t="s">
        <v>40</v>
      </c>
      <c r="M46" s="192"/>
      <c r="N46" s="193"/>
      <c r="O46" s="193"/>
      <c r="P46" s="194"/>
      <c r="S46" s="97">
        <f t="shared" si="2"/>
      </c>
      <c r="T46" s="97">
        <f t="shared" si="2"/>
      </c>
      <c r="U46" s="98"/>
      <c r="V46" s="111">
        <v>15</v>
      </c>
      <c r="W46" s="112">
        <f t="shared" si="3"/>
      </c>
      <c r="X46" s="102">
        <f ca="1">IF(ISBLANK(D33),"",D33&amp;OFFSET('氏名５文字関数'!$J$4,S46,T46)&amp;E33&amp;B33&amp;"年")</f>
      </c>
      <c r="Y46" s="118"/>
      <c r="AE46" s="9" t="s">
        <v>95</v>
      </c>
      <c r="AF46" s="9" t="s">
        <v>96</v>
      </c>
      <c r="AG46" s="9">
        <v>39</v>
      </c>
    </row>
    <row r="47" spans="1:33" ht="18" customHeight="1">
      <c r="A47" s="202"/>
      <c r="B47" s="72"/>
      <c r="C47" s="73" t="s">
        <v>37</v>
      </c>
      <c r="D47" s="22"/>
      <c r="E47" s="74"/>
      <c r="F47" s="24" t="s">
        <v>38</v>
      </c>
      <c r="G47" s="75"/>
      <c r="H47" s="76" t="s">
        <v>37</v>
      </c>
      <c r="I47" s="20"/>
      <c r="J47" s="76" t="s">
        <v>39</v>
      </c>
      <c r="K47" s="20"/>
      <c r="L47" s="73" t="s">
        <v>40</v>
      </c>
      <c r="M47" s="192"/>
      <c r="N47" s="193"/>
      <c r="O47" s="193"/>
      <c r="P47" s="194"/>
      <c r="S47" s="97">
        <f>IF(D44="","",LEN(D44))</f>
      </c>
      <c r="T47" s="97">
        <f>IF(E44="","",LEN(E44))</f>
      </c>
      <c r="U47" s="98"/>
      <c r="V47" s="108">
        <v>16</v>
      </c>
      <c r="W47" s="109">
        <f aca="true" t="shared" si="4" ref="W47:W55">IF(ISBLANK(B34),"",$D$8)</f>
      </c>
      <c r="X47" s="110">
        <f ca="1">IF(ISBLANK(D34),"",D34&amp;OFFSET('氏名５文字関数'!$J$4,S47,T47)&amp;E34&amp;B34&amp;"年")</f>
      </c>
      <c r="Y47" s="118"/>
      <c r="AE47" s="9" t="s">
        <v>97</v>
      </c>
      <c r="AF47" s="9" t="s">
        <v>98</v>
      </c>
      <c r="AG47" s="9">
        <v>40</v>
      </c>
    </row>
    <row r="48" spans="1:33" ht="18" customHeight="1">
      <c r="A48" s="202"/>
      <c r="B48" s="72"/>
      <c r="C48" s="73" t="s">
        <v>37</v>
      </c>
      <c r="D48" s="22"/>
      <c r="E48" s="74"/>
      <c r="F48" s="24" t="s">
        <v>38</v>
      </c>
      <c r="G48" s="75"/>
      <c r="H48" s="76" t="s">
        <v>37</v>
      </c>
      <c r="I48" s="20"/>
      <c r="J48" s="76" t="s">
        <v>39</v>
      </c>
      <c r="K48" s="20"/>
      <c r="L48" s="73" t="s">
        <v>40</v>
      </c>
      <c r="M48" s="192"/>
      <c r="N48" s="193"/>
      <c r="O48" s="193"/>
      <c r="P48" s="194"/>
      <c r="S48" s="97">
        <f aca="true" t="shared" si="5" ref="S48:T56">IF(D45="","",LEN(D45))</f>
      </c>
      <c r="T48" s="97">
        <f t="shared" si="5"/>
      </c>
      <c r="U48" s="98"/>
      <c r="V48" s="108">
        <v>17</v>
      </c>
      <c r="W48" s="109">
        <f t="shared" si="4"/>
      </c>
      <c r="X48" s="110">
        <f ca="1">IF(ISBLANK(D35),"",D35&amp;OFFSET('氏名５文字関数'!$J$4,S48,T48)&amp;E35&amp;B35&amp;"年")</f>
      </c>
      <c r="Y48" s="118"/>
      <c r="AE48" s="9" t="s">
        <v>99</v>
      </c>
      <c r="AF48" s="9" t="s">
        <v>99</v>
      </c>
      <c r="AG48" s="9">
        <v>41</v>
      </c>
    </row>
    <row r="49" spans="1:33" ht="18" customHeight="1">
      <c r="A49" s="202"/>
      <c r="B49" s="72"/>
      <c r="C49" s="73" t="s">
        <v>37</v>
      </c>
      <c r="D49" s="22"/>
      <c r="E49" s="74"/>
      <c r="F49" s="24" t="s">
        <v>38</v>
      </c>
      <c r="G49" s="75"/>
      <c r="H49" s="76" t="s">
        <v>37</v>
      </c>
      <c r="I49" s="20"/>
      <c r="J49" s="76" t="s">
        <v>39</v>
      </c>
      <c r="K49" s="20"/>
      <c r="L49" s="73" t="s">
        <v>40</v>
      </c>
      <c r="M49" s="192"/>
      <c r="N49" s="193"/>
      <c r="O49" s="193"/>
      <c r="P49" s="194"/>
      <c r="S49" s="97">
        <f t="shared" si="5"/>
      </c>
      <c r="T49" s="97">
        <f t="shared" si="5"/>
      </c>
      <c r="U49" s="98"/>
      <c r="V49" s="108">
        <v>18</v>
      </c>
      <c r="W49" s="109">
        <f t="shared" si="4"/>
      </c>
      <c r="X49" s="110">
        <f ca="1">IF(ISBLANK(D36),"",D36&amp;OFFSET('氏名５文字関数'!$J$4,S49,T49)&amp;E36&amp;B36&amp;"年")</f>
      </c>
      <c r="Y49" s="118"/>
      <c r="AE49" s="9" t="s">
        <v>100</v>
      </c>
      <c r="AF49" s="9" t="s">
        <v>101</v>
      </c>
      <c r="AG49" s="9">
        <v>42</v>
      </c>
    </row>
    <row r="50" spans="1:33" ht="18" customHeight="1">
      <c r="A50" s="202"/>
      <c r="B50" s="72"/>
      <c r="C50" s="73" t="s">
        <v>37</v>
      </c>
      <c r="D50" s="22"/>
      <c r="E50" s="74"/>
      <c r="F50" s="24" t="s">
        <v>38</v>
      </c>
      <c r="G50" s="75"/>
      <c r="H50" s="76" t="s">
        <v>37</v>
      </c>
      <c r="I50" s="20"/>
      <c r="J50" s="76" t="s">
        <v>39</v>
      </c>
      <c r="K50" s="20"/>
      <c r="L50" s="73" t="s">
        <v>40</v>
      </c>
      <c r="M50" s="192"/>
      <c r="N50" s="193"/>
      <c r="O50" s="193"/>
      <c r="P50" s="194"/>
      <c r="S50" s="97">
        <f t="shared" si="5"/>
      </c>
      <c r="T50" s="97">
        <f t="shared" si="5"/>
      </c>
      <c r="U50" s="98"/>
      <c r="V50" s="108">
        <v>19</v>
      </c>
      <c r="W50" s="109">
        <f t="shared" si="4"/>
      </c>
      <c r="X50" s="110">
        <f ca="1">IF(ISBLANK(D37),"",D37&amp;OFFSET('氏名５文字関数'!$J$4,S50,T50)&amp;E37&amp;B37&amp;"年")</f>
      </c>
      <c r="Y50" s="118"/>
      <c r="AE50" s="9" t="s">
        <v>102</v>
      </c>
      <c r="AF50" s="9" t="s">
        <v>102</v>
      </c>
      <c r="AG50" s="9">
        <v>43</v>
      </c>
    </row>
    <row r="51" spans="1:33" ht="18" customHeight="1">
      <c r="A51" s="202"/>
      <c r="B51" s="72"/>
      <c r="C51" s="73" t="s">
        <v>37</v>
      </c>
      <c r="D51" s="22"/>
      <c r="E51" s="74"/>
      <c r="F51" s="24" t="s">
        <v>38</v>
      </c>
      <c r="G51" s="75"/>
      <c r="H51" s="76" t="s">
        <v>37</v>
      </c>
      <c r="I51" s="20"/>
      <c r="J51" s="76" t="s">
        <v>39</v>
      </c>
      <c r="K51" s="20"/>
      <c r="L51" s="73" t="s">
        <v>40</v>
      </c>
      <c r="M51" s="192"/>
      <c r="N51" s="193"/>
      <c r="O51" s="193"/>
      <c r="P51" s="194"/>
      <c r="S51" s="97">
        <f t="shared" si="5"/>
      </c>
      <c r="T51" s="97">
        <f t="shared" si="5"/>
      </c>
      <c r="U51" s="98"/>
      <c r="V51" s="108">
        <v>20</v>
      </c>
      <c r="W51" s="109">
        <f t="shared" si="4"/>
      </c>
      <c r="X51" s="110">
        <f ca="1">IF(ISBLANK(D38),"",D38&amp;OFFSET('氏名５文字関数'!$J$4,S51,T51)&amp;E38&amp;B38&amp;"年")</f>
      </c>
      <c r="Y51" s="118"/>
      <c r="AE51" s="9" t="s">
        <v>103</v>
      </c>
      <c r="AF51" s="9" t="s">
        <v>104</v>
      </c>
      <c r="AG51" s="9">
        <v>44</v>
      </c>
    </row>
    <row r="52" spans="1:33" ht="18" customHeight="1">
      <c r="A52" s="202"/>
      <c r="B52" s="72"/>
      <c r="C52" s="73" t="s">
        <v>37</v>
      </c>
      <c r="D52" s="22"/>
      <c r="E52" s="74"/>
      <c r="F52" s="24" t="s">
        <v>38</v>
      </c>
      <c r="G52" s="75"/>
      <c r="H52" s="76" t="s">
        <v>37</v>
      </c>
      <c r="I52" s="20"/>
      <c r="J52" s="76" t="s">
        <v>39</v>
      </c>
      <c r="K52" s="20"/>
      <c r="L52" s="73" t="s">
        <v>40</v>
      </c>
      <c r="M52" s="192"/>
      <c r="N52" s="193"/>
      <c r="O52" s="193"/>
      <c r="P52" s="194"/>
      <c r="S52" s="97">
        <f t="shared" si="5"/>
      </c>
      <c r="T52" s="97">
        <f t="shared" si="5"/>
      </c>
      <c r="U52" s="98"/>
      <c r="V52" s="108">
        <v>21</v>
      </c>
      <c r="W52" s="109">
        <f t="shared" si="4"/>
      </c>
      <c r="X52" s="110">
        <f ca="1">IF(ISBLANK(D39),"",D39&amp;OFFSET('氏名５文字関数'!$J$4,S52,T52)&amp;E39&amp;B39&amp;"年")</f>
      </c>
      <c r="Y52" s="118"/>
      <c r="AE52" s="9" t="s">
        <v>105</v>
      </c>
      <c r="AF52" s="9" t="s">
        <v>106</v>
      </c>
      <c r="AG52" s="9">
        <v>45</v>
      </c>
    </row>
    <row r="53" spans="1:33" ht="18" customHeight="1">
      <c r="A53" s="203"/>
      <c r="B53" s="157"/>
      <c r="C53" s="133" t="s">
        <v>37</v>
      </c>
      <c r="D53" s="134"/>
      <c r="E53" s="135"/>
      <c r="F53" s="136" t="s">
        <v>38</v>
      </c>
      <c r="G53" s="137"/>
      <c r="H53" s="138" t="s">
        <v>37</v>
      </c>
      <c r="I53" s="144"/>
      <c r="J53" s="138" t="s">
        <v>39</v>
      </c>
      <c r="K53" s="144"/>
      <c r="L53" s="133" t="s">
        <v>40</v>
      </c>
      <c r="M53" s="198"/>
      <c r="N53" s="199"/>
      <c r="O53" s="199"/>
      <c r="P53" s="200"/>
      <c r="S53" s="97">
        <f t="shared" si="5"/>
      </c>
      <c r="T53" s="97">
        <f t="shared" si="5"/>
      </c>
      <c r="U53" s="98"/>
      <c r="V53" s="108">
        <v>22</v>
      </c>
      <c r="W53" s="109">
        <f t="shared" si="4"/>
      </c>
      <c r="X53" s="110">
        <f ca="1">IF(ISBLANK(D40),"",D40&amp;OFFSET('氏名５文字関数'!$J$4,S53,T53)&amp;E40&amp;B40&amp;"年")</f>
      </c>
      <c r="Y53" s="118"/>
      <c r="AE53" s="9" t="s">
        <v>107</v>
      </c>
      <c r="AF53" s="9" t="s">
        <v>107</v>
      </c>
      <c r="AG53" s="9">
        <v>46</v>
      </c>
    </row>
    <row r="54" spans="19:33" ht="20.25" customHeight="1">
      <c r="S54" s="97">
        <f t="shared" si="5"/>
      </c>
      <c r="T54" s="97">
        <f t="shared" si="5"/>
      </c>
      <c r="U54" s="98"/>
      <c r="V54" s="108">
        <v>23</v>
      </c>
      <c r="W54" s="109">
        <f t="shared" si="4"/>
      </c>
      <c r="X54" s="110">
        <f ca="1">IF(ISBLANK(D41),"",D41&amp;OFFSET('氏名５文字関数'!$J$4,S54,T54)&amp;E41&amp;B41&amp;"年")</f>
      </c>
      <c r="AE54" s="9" t="s">
        <v>108</v>
      </c>
      <c r="AF54" s="9" t="s">
        <v>109</v>
      </c>
      <c r="AG54" s="9">
        <v>47</v>
      </c>
    </row>
    <row r="55" spans="19:33" ht="20.25" customHeight="1">
      <c r="S55" s="97">
        <f t="shared" si="5"/>
      </c>
      <c r="T55" s="97">
        <f t="shared" si="5"/>
      </c>
      <c r="U55" s="98"/>
      <c r="V55" s="108">
        <v>24</v>
      </c>
      <c r="W55" s="109">
        <f t="shared" si="4"/>
      </c>
      <c r="X55" s="110">
        <f ca="1">IF(ISBLANK(D42),"",D42&amp;OFFSET('氏名５文字関数'!$J$4,S55,T55)&amp;E42&amp;B42&amp;"年")</f>
      </c>
      <c r="AE55" s="9" t="s">
        <v>110</v>
      </c>
      <c r="AF55" s="9" t="s">
        <v>111</v>
      </c>
      <c r="AG55" s="9">
        <v>48</v>
      </c>
    </row>
    <row r="56" spans="19:33" ht="20.25" customHeight="1">
      <c r="S56" s="97">
        <f t="shared" si="5"/>
      </c>
      <c r="T56" s="97">
        <f t="shared" si="5"/>
      </c>
      <c r="U56" s="98"/>
      <c r="V56" s="113">
        <v>25</v>
      </c>
      <c r="W56" s="114">
        <f aca="true" t="shared" si="6" ref="W56:W66">IF(ISBLANK(B43),"",$D$8)</f>
      </c>
      <c r="X56" s="115">
        <f ca="1">IF(ISBLANK(D43),"",D43&amp;OFFSET('氏名５文字関数'!$J$4,S56,T56)&amp;E43&amp;B43&amp;"年")</f>
      </c>
      <c r="AE56" s="9" t="s">
        <v>112</v>
      </c>
      <c r="AF56" s="9" t="s">
        <v>112</v>
      </c>
      <c r="AG56" s="9">
        <v>49</v>
      </c>
    </row>
    <row r="57" spans="22:33" ht="13.5">
      <c r="V57" s="94"/>
      <c r="W57" s="116">
        <f t="shared" si="6"/>
      </c>
      <c r="X57" s="117">
        <f ca="1">IF(ISBLANK(D44),"",D44&amp;OFFSET('氏名５文字関数'!$J$4,S47,T47)&amp;E44&amp;B44&amp;"年")</f>
      </c>
      <c r="AE57" s="9" t="s">
        <v>38</v>
      </c>
      <c r="AF57" s="9" t="s">
        <v>113</v>
      </c>
      <c r="AG57" s="9">
        <v>50</v>
      </c>
    </row>
    <row r="58" spans="22:33" ht="13.5">
      <c r="V58" s="153"/>
      <c r="W58" s="154">
        <f t="shared" si="6"/>
      </c>
      <c r="X58" s="155">
        <f ca="1">IF(ISBLANK(D45),"",D45&amp;OFFSET('氏名５文字関数'!$J$4,S48,T48)&amp;E45&amp;B45&amp;"年")</f>
      </c>
      <c r="AE58" s="9" t="s">
        <v>114</v>
      </c>
      <c r="AF58" s="9" t="s">
        <v>115</v>
      </c>
      <c r="AG58" s="9">
        <v>51</v>
      </c>
    </row>
    <row r="59" spans="22:33" ht="13.5">
      <c r="V59" s="153"/>
      <c r="W59" s="154">
        <f t="shared" si="6"/>
      </c>
      <c r="X59" s="155">
        <f ca="1">IF(ISBLANK(D46),"",D46&amp;OFFSET('氏名５文字関数'!$J$4,S49,T49)&amp;E46&amp;B46&amp;"年")</f>
      </c>
      <c r="AE59" s="9" t="s">
        <v>116</v>
      </c>
      <c r="AF59" s="9" t="s">
        <v>116</v>
      </c>
      <c r="AG59" s="9">
        <v>52</v>
      </c>
    </row>
    <row r="60" spans="22:33" ht="13.5">
      <c r="V60" s="108"/>
      <c r="W60" s="109">
        <f t="shared" si="6"/>
      </c>
      <c r="X60" s="110">
        <f ca="1">IF(ISBLANK(D47),"",D47&amp;OFFSET('氏名５文字関数'!$J$4,S50,T50)&amp;E47&amp;B47&amp;"年")</f>
      </c>
      <c r="AE60" s="9" t="s">
        <v>117</v>
      </c>
      <c r="AF60" s="9" t="s">
        <v>118</v>
      </c>
      <c r="AG60" s="9">
        <v>53</v>
      </c>
    </row>
    <row r="61" spans="22:33" ht="13.5">
      <c r="V61" s="108"/>
      <c r="W61" s="109">
        <f t="shared" si="6"/>
      </c>
      <c r="X61" s="110">
        <f ca="1">IF(ISBLANK(D48),"",D48&amp;OFFSET('氏名５文字関数'!$J$4,S51,T51)&amp;E48&amp;B48&amp;"年")</f>
      </c>
      <c r="AE61" s="9" t="s">
        <v>119</v>
      </c>
      <c r="AF61" s="9" t="s">
        <v>119</v>
      </c>
      <c r="AG61" s="9">
        <v>54</v>
      </c>
    </row>
    <row r="62" spans="22:33" ht="13.5">
      <c r="V62" s="108"/>
      <c r="W62" s="109">
        <f t="shared" si="6"/>
      </c>
      <c r="X62" s="110">
        <f ca="1">IF(ISBLANK(D49),"",D49&amp;OFFSET('氏名５文字関数'!$J$4,S52,T52)&amp;E49&amp;B49&amp;"年")</f>
      </c>
      <c r="AE62" s="9" t="s">
        <v>120</v>
      </c>
      <c r="AF62" s="9" t="s">
        <v>120</v>
      </c>
      <c r="AG62" s="9">
        <v>55</v>
      </c>
    </row>
    <row r="63" spans="22:33" ht="13.5">
      <c r="V63" s="108"/>
      <c r="W63" s="109">
        <f t="shared" si="6"/>
      </c>
      <c r="X63" s="110">
        <f ca="1">IF(ISBLANK(D50),"",D50&amp;OFFSET('氏名５文字関数'!$J$4,S53,T53)&amp;E50&amp;B50&amp;"年")</f>
      </c>
      <c r="AE63" s="9" t="s">
        <v>121</v>
      </c>
      <c r="AF63" s="9" t="s">
        <v>122</v>
      </c>
      <c r="AG63" s="9">
        <v>56</v>
      </c>
    </row>
    <row r="64" spans="22:33" ht="13.5">
      <c r="V64" s="108"/>
      <c r="W64" s="109">
        <f t="shared" si="6"/>
      </c>
      <c r="X64" s="110">
        <f ca="1">IF(ISBLANK(D51),"",D51&amp;OFFSET('氏名５文字関数'!$J$4,S54,T54)&amp;E51&amp;B51&amp;"年")</f>
      </c>
      <c r="AE64" s="9" t="s">
        <v>123</v>
      </c>
      <c r="AF64" s="9" t="s">
        <v>124</v>
      </c>
      <c r="AG64" s="9">
        <v>57</v>
      </c>
    </row>
    <row r="65" spans="22:33" ht="13.5">
      <c r="V65" s="108"/>
      <c r="W65" s="109">
        <f t="shared" si="6"/>
      </c>
      <c r="X65" s="110">
        <f ca="1">IF(ISBLANK(D52),"",D52&amp;OFFSET('氏名５文字関数'!$J$4,S55,T55)&amp;E52&amp;B52&amp;"年")</f>
      </c>
      <c r="AE65" s="9" t="s">
        <v>125</v>
      </c>
      <c r="AF65" s="9" t="s">
        <v>126</v>
      </c>
      <c r="AG65" s="9">
        <v>58</v>
      </c>
    </row>
    <row r="66" spans="22:33" ht="13.5">
      <c r="V66" s="113"/>
      <c r="W66" s="114">
        <f t="shared" si="6"/>
      </c>
      <c r="X66" s="115">
        <f ca="1">IF(ISBLANK(D53),"",D53&amp;OFFSET('氏名５文字関数'!$J$4,S56,T56)&amp;E53&amp;B53&amp;"年")</f>
      </c>
      <c r="AE66" s="9" t="s">
        <v>127</v>
      </c>
      <c r="AF66" s="9" t="s">
        <v>128</v>
      </c>
      <c r="AG66" s="9">
        <v>59</v>
      </c>
    </row>
    <row r="67" spans="31:33" ht="13.5">
      <c r="AE67" s="9" t="s">
        <v>129</v>
      </c>
      <c r="AF67" s="9" t="s">
        <v>129</v>
      </c>
      <c r="AG67" s="9">
        <v>60</v>
      </c>
    </row>
    <row r="68" spans="31:33" ht="13.5">
      <c r="AE68" s="9" t="s">
        <v>130</v>
      </c>
      <c r="AF68" s="9" t="s">
        <v>130</v>
      </c>
      <c r="AG68" s="9">
        <v>61</v>
      </c>
    </row>
    <row r="69" spans="31:33" ht="13.5">
      <c r="AE69" s="9" t="s">
        <v>131</v>
      </c>
      <c r="AF69" s="9" t="s">
        <v>132</v>
      </c>
      <c r="AG69" s="9">
        <v>62</v>
      </c>
    </row>
    <row r="70" spans="31:33" ht="13.5">
      <c r="AE70" s="9" t="s">
        <v>133</v>
      </c>
      <c r="AF70" s="9" t="s">
        <v>133</v>
      </c>
      <c r="AG70" s="9">
        <v>63</v>
      </c>
    </row>
    <row r="71" spans="31:33" ht="13.5">
      <c r="AE71" s="9" t="s">
        <v>134</v>
      </c>
      <c r="AF71" s="9" t="s">
        <v>135</v>
      </c>
      <c r="AG71" s="9">
        <v>64</v>
      </c>
    </row>
    <row r="72" spans="31:33" ht="13.5">
      <c r="AE72" s="9" t="s">
        <v>136</v>
      </c>
      <c r="AF72" s="9" t="s">
        <v>137</v>
      </c>
      <c r="AG72" s="9">
        <v>65</v>
      </c>
    </row>
    <row r="73" spans="31:33" ht="13.5">
      <c r="AE73" s="9" t="s">
        <v>138</v>
      </c>
      <c r="AF73" s="9" t="s">
        <v>139</v>
      </c>
      <c r="AG73" s="9">
        <v>66</v>
      </c>
    </row>
    <row r="74" spans="31:33" ht="13.5">
      <c r="AE74" s="9" t="s">
        <v>140</v>
      </c>
      <c r="AF74" s="9" t="s">
        <v>140</v>
      </c>
      <c r="AG74" s="9">
        <v>67</v>
      </c>
    </row>
    <row r="75" spans="31:33" ht="13.5">
      <c r="AE75" s="9" t="s">
        <v>141</v>
      </c>
      <c r="AF75" s="9" t="s">
        <v>141</v>
      </c>
      <c r="AG75" s="9">
        <v>68</v>
      </c>
    </row>
    <row r="76" spans="31:33" ht="13.5">
      <c r="AE76" s="9" t="s">
        <v>142</v>
      </c>
      <c r="AF76" s="9" t="s">
        <v>143</v>
      </c>
      <c r="AG76" s="9">
        <v>69</v>
      </c>
    </row>
    <row r="77" spans="31:33" ht="13.5">
      <c r="AE77" s="9" t="s">
        <v>144</v>
      </c>
      <c r="AF77" s="9" t="s">
        <v>144</v>
      </c>
      <c r="AG77" s="9">
        <v>70</v>
      </c>
    </row>
    <row r="78" spans="31:33" ht="13.5">
      <c r="AE78" s="9" t="s">
        <v>145</v>
      </c>
      <c r="AF78" s="9" t="s">
        <v>146</v>
      </c>
      <c r="AG78" s="9">
        <v>71</v>
      </c>
    </row>
    <row r="79" spans="31:33" ht="13.5">
      <c r="AE79" s="9" t="s">
        <v>147</v>
      </c>
      <c r="AF79" s="9" t="s">
        <v>148</v>
      </c>
      <c r="AG79" s="9">
        <v>72</v>
      </c>
    </row>
    <row r="80" spans="31:33" ht="13.5">
      <c r="AE80" s="9" t="s">
        <v>149</v>
      </c>
      <c r="AF80" s="9" t="s">
        <v>150</v>
      </c>
      <c r="AG80" s="9">
        <v>73</v>
      </c>
    </row>
  </sheetData>
  <sheetProtection formatCells="0" formatColumns="0" formatRows="0"/>
  <mergeCells count="54">
    <mergeCell ref="M49:P49"/>
    <mergeCell ref="M50:P50"/>
    <mergeCell ref="M51:P51"/>
    <mergeCell ref="M52:P52"/>
    <mergeCell ref="M53:P53"/>
    <mergeCell ref="A44:A53"/>
    <mergeCell ref="M43:P43"/>
    <mergeCell ref="M44:P44"/>
    <mergeCell ref="M45:P45"/>
    <mergeCell ref="M46:P46"/>
    <mergeCell ref="M47:P47"/>
    <mergeCell ref="M48:P48"/>
    <mergeCell ref="M37:P37"/>
    <mergeCell ref="M38:P38"/>
    <mergeCell ref="M39:P39"/>
    <mergeCell ref="M40:P40"/>
    <mergeCell ref="M41:P41"/>
    <mergeCell ref="M42:P42"/>
    <mergeCell ref="M31:P31"/>
    <mergeCell ref="M32:P32"/>
    <mergeCell ref="M33:P33"/>
    <mergeCell ref="M34:P34"/>
    <mergeCell ref="M35:P35"/>
    <mergeCell ref="M36:P36"/>
    <mergeCell ref="M25:P25"/>
    <mergeCell ref="M26:P26"/>
    <mergeCell ref="M27:P27"/>
    <mergeCell ref="M28:P28"/>
    <mergeCell ref="M29:P29"/>
    <mergeCell ref="M30:P30"/>
    <mergeCell ref="M19:P19"/>
    <mergeCell ref="M20:P20"/>
    <mergeCell ref="M21:P21"/>
    <mergeCell ref="M22:P22"/>
    <mergeCell ref="M23:P23"/>
    <mergeCell ref="M24:P24"/>
    <mergeCell ref="D11:E11"/>
    <mergeCell ref="M11:N11"/>
    <mergeCell ref="A15:P15"/>
    <mergeCell ref="A16:P16"/>
    <mergeCell ref="F18:L18"/>
    <mergeCell ref="M18:P18"/>
    <mergeCell ref="D7:E7"/>
    <mergeCell ref="M7:N7"/>
    <mergeCell ref="D8:E8"/>
    <mergeCell ref="M8:N8"/>
    <mergeCell ref="D10:E10"/>
    <mergeCell ref="M10:N10"/>
    <mergeCell ref="A1:O1"/>
    <mergeCell ref="B3:E3"/>
    <mergeCell ref="B4:E4"/>
    <mergeCell ref="G4:H4"/>
    <mergeCell ref="J4:L4"/>
    <mergeCell ref="J5:L5"/>
  </mergeCells>
  <dataValidations count="1">
    <dataValidation type="list" allowBlank="1" showInputMessage="1" showErrorMessage="1" sqref="D8">
      <formula1>$AF$8:$AF$81</formula1>
    </dataValidation>
  </dataValidations>
  <printOptions horizontalCentered="1" verticalCentered="1"/>
  <pageMargins left="0.39" right="0.2" top="0.39" bottom="0.39" header="0" footer="0.51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75390625" style="9" customWidth="1"/>
    <col min="2" max="2" width="2.875" style="9" customWidth="1"/>
    <col min="3" max="3" width="3.125" style="9" customWidth="1"/>
    <col min="4" max="5" width="8.50390625" style="9" customWidth="1"/>
    <col min="6" max="6" width="5.25390625" style="9" bestFit="1" customWidth="1"/>
    <col min="7" max="7" width="4.50390625" style="9" bestFit="1" customWidth="1"/>
    <col min="8" max="8" width="2.75390625" style="9" customWidth="1"/>
    <col min="9" max="9" width="3.625" style="9" customWidth="1"/>
    <col min="10" max="10" width="3.375" style="9" bestFit="1" customWidth="1"/>
    <col min="11" max="11" width="3.625" style="9" customWidth="1"/>
    <col min="12" max="12" width="3.375" style="9" bestFit="1" customWidth="1"/>
    <col min="13" max="13" width="11.75390625" style="9" customWidth="1"/>
    <col min="14" max="14" width="19.125" style="9" customWidth="1"/>
    <col min="15" max="15" width="4.625" style="9" customWidth="1"/>
    <col min="16" max="16" width="3.625" style="9" customWidth="1"/>
    <col min="17" max="17" width="4.25390625" style="9" customWidth="1"/>
    <col min="18" max="18" width="3.625" style="9" customWidth="1"/>
    <col min="19" max="20" width="3.625" style="9" hidden="1" customWidth="1"/>
    <col min="21" max="21" width="3.625" style="9" customWidth="1"/>
    <col min="22" max="22" width="4.50390625" style="9" bestFit="1" customWidth="1"/>
    <col min="23" max="23" width="7.50390625" style="9" bestFit="1" customWidth="1"/>
    <col min="24" max="24" width="29.375" style="9" bestFit="1" customWidth="1"/>
    <col min="25" max="25" width="3.625" style="9" customWidth="1"/>
    <col min="26" max="26" width="4.50390625" style="9" bestFit="1" customWidth="1"/>
    <col min="27" max="27" width="5.50390625" style="9" bestFit="1" customWidth="1"/>
    <col min="28" max="28" width="31.625" style="9" bestFit="1" customWidth="1"/>
    <col min="29" max="29" width="9.50390625" style="9" bestFit="1" customWidth="1"/>
    <col min="30" max="30" width="3.625" style="9" customWidth="1"/>
    <col min="31" max="31" width="5.50390625" style="9" bestFit="1" customWidth="1"/>
    <col min="32" max="32" width="11.625" style="9" bestFit="1" customWidth="1"/>
    <col min="33" max="35" width="3.625" style="9" customWidth="1"/>
    <col min="36" max="16384" width="9.00390625" style="9" customWidth="1"/>
  </cols>
  <sheetData>
    <row r="1" spans="1:15" ht="18">
      <c r="A1" s="159" t="str">
        <f ca="1">"令和"&amp;YEAR(TODAY())-2018&amp;"年度　松山卓球選手権大会（高校の部）　申込書"</f>
        <v>令和4年度　松山卓球選手権大会（高校の部）　申込書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8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4.25">
      <c r="B3" s="160" t="s">
        <v>0</v>
      </c>
      <c r="C3" s="161"/>
      <c r="D3" s="161"/>
      <c r="E3" s="162"/>
      <c r="M3" s="139" t="s">
        <v>1</v>
      </c>
      <c r="N3" s="139" t="s">
        <v>2</v>
      </c>
    </row>
    <row r="4" spans="1:30" ht="22.5" customHeight="1">
      <c r="A4" s="121"/>
      <c r="B4" s="204" t="s">
        <v>152</v>
      </c>
      <c r="C4" s="205"/>
      <c r="D4" s="205"/>
      <c r="E4" s="206"/>
      <c r="F4" s="122"/>
      <c r="G4" s="166" t="s">
        <v>3</v>
      </c>
      <c r="H4" s="167"/>
      <c r="I4" s="13"/>
      <c r="J4" s="168" t="s">
        <v>4</v>
      </c>
      <c r="K4" s="168"/>
      <c r="L4" s="169"/>
      <c r="M4" s="140" t="s">
        <v>153</v>
      </c>
      <c r="N4" s="140" t="s">
        <v>154</v>
      </c>
      <c r="O4" s="141"/>
      <c r="P4" s="44"/>
      <c r="AB4" s="90"/>
      <c r="AD4" s="90"/>
    </row>
    <row r="5" spans="10:24" ht="21" customHeight="1">
      <c r="J5" s="170" t="s">
        <v>5</v>
      </c>
      <c r="K5" s="171"/>
      <c r="L5" s="171"/>
      <c r="M5" s="140" t="s">
        <v>155</v>
      </c>
      <c r="N5" s="140" t="s">
        <v>156</v>
      </c>
      <c r="X5" s="9" t="s">
        <v>6</v>
      </c>
    </row>
    <row r="6" spans="1:24" ht="14.25">
      <c r="A6" s="11"/>
      <c r="B6" s="11"/>
      <c r="C6" s="11"/>
      <c r="D6" s="11"/>
      <c r="E6" s="11"/>
      <c r="F6" s="11"/>
      <c r="G6" s="123"/>
      <c r="H6" s="123"/>
      <c r="I6" s="123"/>
      <c r="J6" s="123"/>
      <c r="K6" s="123"/>
      <c r="L6" s="123"/>
      <c r="W6" s="146" t="s">
        <v>7</v>
      </c>
      <c r="X6" s="146">
        <f>IF(ISBLANK(D4),"",D4)</f>
      </c>
    </row>
    <row r="7" spans="1:24" ht="14.25">
      <c r="A7" s="123"/>
      <c r="B7" s="124"/>
      <c r="C7" s="124"/>
      <c r="D7" s="172" t="s">
        <v>8</v>
      </c>
      <c r="E7" s="173"/>
      <c r="F7" s="124"/>
      <c r="G7" s="124"/>
      <c r="H7" s="124"/>
      <c r="I7" s="124"/>
      <c r="J7" s="124"/>
      <c r="K7" s="124"/>
      <c r="L7" s="124"/>
      <c r="M7" s="207" t="s">
        <v>9</v>
      </c>
      <c r="N7" s="208"/>
      <c r="S7" s="14">
        <f>IF(M4="","",LEN(M4))</f>
        <v>2</v>
      </c>
      <c r="T7" s="14">
        <f>IF(N4="","",LEN(N4))</f>
        <v>2</v>
      </c>
      <c r="V7" s="119"/>
      <c r="W7" s="147" t="s">
        <v>10</v>
      </c>
      <c r="X7" s="148" t="str">
        <f ca="1">IF(ISBLANK($M4),"",$M4&amp;OFFSET('氏名５文字関数'!$J$4,$S7,$T7)&amp;$N4)</f>
        <v>松山　太郎</v>
      </c>
    </row>
    <row r="8" spans="1:33" ht="18.75" customHeight="1">
      <c r="A8" s="123"/>
      <c r="B8" s="123"/>
      <c r="C8" s="123"/>
      <c r="D8" s="175" t="s">
        <v>77</v>
      </c>
      <c r="E8" s="162"/>
      <c r="F8" s="123"/>
      <c r="G8" s="125"/>
      <c r="H8" s="123"/>
      <c r="I8" s="123"/>
      <c r="J8" s="123"/>
      <c r="K8" s="123"/>
      <c r="L8" s="123"/>
      <c r="M8" s="176" t="s">
        <v>157</v>
      </c>
      <c r="N8" s="162"/>
      <c r="S8" s="97" t="e">
        <f>IF(#REF!="","",LEN(#REF!))</f>
        <v>#REF!</v>
      </c>
      <c r="T8" s="97">
        <f aca="true" t="shared" si="0" ref="T8:T14">IF(E8="","",LEN(E8))</f>
      </c>
      <c r="V8" s="106"/>
      <c r="W8" s="147" t="s">
        <v>11</v>
      </c>
      <c r="X8" s="149" t="e">
        <f ca="1">IF(ISBLANK(#REF!),"",#REF!&amp;OFFSET('氏名５文字関数'!$J$4,$S8,$T8)&amp;$E8&amp;$B8&amp;"年")</f>
        <v>#REF!</v>
      </c>
      <c r="AE8" s="9" t="s">
        <v>12</v>
      </c>
      <c r="AF8" s="9" t="s">
        <v>13</v>
      </c>
      <c r="AG8" s="9">
        <v>1</v>
      </c>
    </row>
    <row r="9" spans="1:33" ht="18.75" customHeight="1">
      <c r="A9" s="123"/>
      <c r="B9" s="123"/>
      <c r="C9" s="123"/>
      <c r="D9" s="123"/>
      <c r="E9" s="123"/>
      <c r="F9" s="123"/>
      <c r="G9" s="125"/>
      <c r="H9" s="123"/>
      <c r="I9" s="123"/>
      <c r="J9" s="123"/>
      <c r="K9" s="123"/>
      <c r="L9" s="123"/>
      <c r="S9" s="97">
        <f aca="true" t="shared" si="1" ref="S9:S14">IF(D9="","",LEN(D9))</f>
      </c>
      <c r="T9" s="97">
        <f t="shared" si="0"/>
      </c>
      <c r="V9" s="106"/>
      <c r="W9" s="149"/>
      <c r="X9" s="149">
        <f ca="1">IF(ISBLANK($D9),"",$D9&amp;OFFSET('氏名５文字関数'!$J$4,$S9,$T9)&amp;$E9&amp;$B9&amp;"年")</f>
      </c>
      <c r="AE9" s="9" t="s">
        <v>14</v>
      </c>
      <c r="AF9" s="9" t="s">
        <v>14</v>
      </c>
      <c r="AG9" s="9">
        <v>2</v>
      </c>
    </row>
    <row r="10" spans="1:35" ht="18.75" customHeight="1">
      <c r="A10" s="123"/>
      <c r="B10" s="123"/>
      <c r="C10" s="123"/>
      <c r="D10" s="174" t="s">
        <v>15</v>
      </c>
      <c r="E10" s="162"/>
      <c r="F10" s="123"/>
      <c r="G10" s="125"/>
      <c r="H10" s="123"/>
      <c r="I10" s="123"/>
      <c r="J10" s="123"/>
      <c r="K10" s="123"/>
      <c r="L10" s="123"/>
      <c r="N10" s="103"/>
      <c r="S10" s="97" t="e">
        <f>IF(#REF!="","",LEN(#REF!))</f>
        <v>#REF!</v>
      </c>
      <c r="T10" s="97">
        <f t="shared" si="0"/>
      </c>
      <c r="V10" s="106"/>
      <c r="W10" s="149"/>
      <c r="X10" s="149" t="e">
        <f ca="1">IF(ISBLANK(#REF!),"",#REF!&amp;OFFSET('氏名５文字関数'!$J$4,$S10,$T10)&amp;$E10&amp;$B10&amp;"年")</f>
        <v>#REF!</v>
      </c>
      <c r="AE10" s="9" t="s">
        <v>17</v>
      </c>
      <c r="AF10" s="9" t="s">
        <v>17</v>
      </c>
      <c r="AG10" s="9">
        <v>3</v>
      </c>
      <c r="AH10" s="45"/>
      <c r="AI10" s="45"/>
    </row>
    <row r="11" spans="1:33" ht="18.75" customHeight="1">
      <c r="A11" s="123"/>
      <c r="B11" s="123"/>
      <c r="C11" s="123"/>
      <c r="D11" s="209" t="str">
        <f>IF(ISBLANK(D8),"",VLOOKUP(D8,$AE$8:$AG$80,3,0)&amp;D8&amp;G4&amp;"　松山選手権")</f>
        <v>30松西男　松山選手権</v>
      </c>
      <c r="E11" s="173"/>
      <c r="F11" s="123"/>
      <c r="G11" s="125"/>
      <c r="H11" s="123"/>
      <c r="I11" s="123"/>
      <c r="J11" s="123"/>
      <c r="K11" s="123"/>
      <c r="L11" s="123"/>
      <c r="M11" s="207" t="s">
        <v>16</v>
      </c>
      <c r="N11" s="208"/>
      <c r="S11" s="97" t="e">
        <f>IF(#REF!="","",LEN(#REF!))</f>
        <v>#REF!</v>
      </c>
      <c r="T11" s="97">
        <f t="shared" si="0"/>
      </c>
      <c r="V11" s="106"/>
      <c r="W11" s="149"/>
      <c r="X11" s="149" t="e">
        <f ca="1">IF(ISBLANK(#REF!),"",#REF!&amp;OFFSET('氏名５文字関数'!$J$4,$S11,$T11)&amp;$E11&amp;$B11&amp;"年")</f>
        <v>#REF!</v>
      </c>
      <c r="AE11" s="9" t="s">
        <v>18</v>
      </c>
      <c r="AF11" s="9" t="s">
        <v>19</v>
      </c>
      <c r="AG11" s="9">
        <v>4</v>
      </c>
    </row>
    <row r="12" spans="1:33" ht="18.75" customHeight="1">
      <c r="A12" s="123"/>
      <c r="B12" s="123"/>
      <c r="C12" s="123"/>
      <c r="D12" s="123"/>
      <c r="E12" s="123"/>
      <c r="F12" s="123"/>
      <c r="G12" s="125"/>
      <c r="H12" s="123"/>
      <c r="I12" s="123"/>
      <c r="J12" s="123"/>
      <c r="K12" s="123"/>
      <c r="L12" s="123"/>
      <c r="M12" s="176" t="s">
        <v>158</v>
      </c>
      <c r="N12" s="162"/>
      <c r="S12" s="97">
        <f t="shared" si="1"/>
      </c>
      <c r="T12" s="97">
        <f t="shared" si="0"/>
      </c>
      <c r="V12" s="106"/>
      <c r="W12" s="149"/>
      <c r="X12" s="149">
        <f ca="1">IF(ISBLANK($D12),"",$D12&amp;OFFSET('氏名５文字関数'!$J$4,$S12,$T12)&amp;$E12&amp;$B12&amp;"年")</f>
      </c>
      <c r="AE12" s="9" t="s">
        <v>20</v>
      </c>
      <c r="AF12" s="9" t="s">
        <v>21</v>
      </c>
      <c r="AG12" s="9">
        <v>5</v>
      </c>
    </row>
    <row r="13" spans="1:33" ht="18.75" customHeight="1">
      <c r="A13" s="123"/>
      <c r="B13" s="123"/>
      <c r="C13" s="123"/>
      <c r="D13" s="123"/>
      <c r="E13" s="123"/>
      <c r="F13" s="123"/>
      <c r="G13" s="125"/>
      <c r="H13" s="123"/>
      <c r="I13" s="123"/>
      <c r="J13" s="123"/>
      <c r="K13" s="123"/>
      <c r="L13" s="123"/>
      <c r="S13" s="97">
        <f t="shared" si="1"/>
      </c>
      <c r="T13" s="97">
        <f t="shared" si="0"/>
      </c>
      <c r="V13" s="45"/>
      <c r="W13" s="146"/>
      <c r="X13" s="149">
        <f ca="1">IF(ISBLANK($D13),"",$D13&amp;OFFSET('氏名５文字関数'!$J$4,$S13,$T13)&amp;$E13&amp;$B13&amp;"年")</f>
      </c>
      <c r="AE13" s="9" t="s">
        <v>22</v>
      </c>
      <c r="AF13" s="9" t="s">
        <v>23</v>
      </c>
      <c r="AG13" s="9">
        <v>6</v>
      </c>
    </row>
    <row r="14" spans="1:33" ht="18.75" customHeight="1">
      <c r="A14" s="123"/>
      <c r="B14" s="123"/>
      <c r="C14" s="123"/>
      <c r="D14" s="123"/>
      <c r="E14" s="123"/>
      <c r="F14" s="123"/>
      <c r="G14" s="125"/>
      <c r="H14" s="123"/>
      <c r="I14" s="123"/>
      <c r="J14" s="123"/>
      <c r="K14" s="123"/>
      <c r="L14" s="123"/>
      <c r="S14" s="97">
        <f t="shared" si="1"/>
      </c>
      <c r="T14" s="97">
        <f t="shared" si="0"/>
      </c>
      <c r="V14" s="45"/>
      <c r="W14" s="146"/>
      <c r="X14" s="149">
        <f ca="1">IF(ISBLANK($D14),"",$D14&amp;OFFSET('氏名５文字関数'!$J$4,$S14,$T14)&amp;$E14&amp;$B14&amp;"年")</f>
      </c>
      <c r="AE14" s="9" t="s">
        <v>24</v>
      </c>
      <c r="AF14" s="9" t="s">
        <v>25</v>
      </c>
      <c r="AG14" s="9">
        <v>7</v>
      </c>
    </row>
    <row r="15" spans="1:33" ht="13.5">
      <c r="A15" s="179" t="s">
        <v>26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AE15" s="9" t="s">
        <v>27</v>
      </c>
      <c r="AF15" s="9" t="s">
        <v>28</v>
      </c>
      <c r="AG15" s="9">
        <v>8</v>
      </c>
    </row>
    <row r="16" spans="1:33" ht="19.5" customHeight="1">
      <c r="A16" s="181" t="s">
        <v>29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  <c r="N16" s="180"/>
      <c r="O16" s="180"/>
      <c r="P16" s="180"/>
      <c r="AE16" s="9" t="s">
        <v>30</v>
      </c>
      <c r="AF16" s="9" t="s">
        <v>30</v>
      </c>
      <c r="AG16" s="9">
        <v>9</v>
      </c>
    </row>
    <row r="17" spans="1:33" ht="19.5" customHeight="1">
      <c r="A17" s="4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88"/>
      <c r="N17" s="88"/>
      <c r="O17" s="88"/>
      <c r="P17" s="88"/>
      <c r="S17" s="14"/>
      <c r="T17" s="14"/>
      <c r="AE17" s="9" t="s">
        <v>31</v>
      </c>
      <c r="AF17" s="9" t="s">
        <v>32</v>
      </c>
      <c r="AG17" s="9">
        <v>10</v>
      </c>
    </row>
    <row r="18" spans="1:33" s="8" customFormat="1" ht="13.5">
      <c r="A18" s="59"/>
      <c r="B18" s="60" t="s">
        <v>33</v>
      </c>
      <c r="C18" s="61"/>
      <c r="D18" s="17" t="s">
        <v>1</v>
      </c>
      <c r="E18" s="16" t="s">
        <v>2</v>
      </c>
      <c r="F18" s="183" t="s">
        <v>34</v>
      </c>
      <c r="G18" s="184"/>
      <c r="H18" s="184"/>
      <c r="I18" s="184"/>
      <c r="J18" s="184"/>
      <c r="K18" s="184"/>
      <c r="L18" s="185"/>
      <c r="M18" s="186" t="s">
        <v>35</v>
      </c>
      <c r="N18" s="187"/>
      <c r="O18" s="187"/>
      <c r="P18" s="188"/>
      <c r="AE18" s="8" t="s">
        <v>36</v>
      </c>
      <c r="AF18" s="8" t="s">
        <v>36</v>
      </c>
      <c r="AG18" s="9">
        <v>11</v>
      </c>
    </row>
    <row r="19" spans="1:33" s="8" customFormat="1" ht="13.5">
      <c r="A19" s="62">
        <v>1</v>
      </c>
      <c r="B19" s="126">
        <v>2</v>
      </c>
      <c r="C19" s="21" t="s">
        <v>37</v>
      </c>
      <c r="D19" s="51" t="s">
        <v>159</v>
      </c>
      <c r="E19" s="52" t="s">
        <v>160</v>
      </c>
      <c r="F19" s="53" t="s">
        <v>38</v>
      </c>
      <c r="G19" s="52">
        <f aca="true" ca="1" t="shared" si="2" ref="G19:G25">YEAR(TODAY())-2003-B19</f>
        <v>17</v>
      </c>
      <c r="H19" s="26" t="s">
        <v>37</v>
      </c>
      <c r="I19" s="52">
        <v>11</v>
      </c>
      <c r="J19" s="26" t="s">
        <v>39</v>
      </c>
      <c r="K19" s="52">
        <v>12</v>
      </c>
      <c r="L19" s="21" t="s">
        <v>40</v>
      </c>
      <c r="M19" s="189" t="s">
        <v>161</v>
      </c>
      <c r="N19" s="190"/>
      <c r="O19" s="190"/>
      <c r="P19" s="191"/>
      <c r="S19" s="91"/>
      <c r="T19" s="92" t="s">
        <v>7</v>
      </c>
      <c r="U19" s="93"/>
      <c r="V19" s="94"/>
      <c r="W19" s="95" t="s">
        <v>41</v>
      </c>
      <c r="X19" s="96" t="s">
        <v>42</v>
      </c>
      <c r="Y19" s="156"/>
      <c r="Z19" s="94"/>
      <c r="AA19" s="95" t="s">
        <v>41</v>
      </c>
      <c r="AB19" s="96" t="s">
        <v>43</v>
      </c>
      <c r="AE19" s="8" t="s">
        <v>44</v>
      </c>
      <c r="AF19" s="8" t="s">
        <v>44</v>
      </c>
      <c r="AG19" s="9">
        <v>12</v>
      </c>
    </row>
    <row r="20" spans="1:33" ht="18.75" customHeight="1">
      <c r="A20" s="63">
        <v>2</v>
      </c>
      <c r="B20" s="127">
        <v>1</v>
      </c>
      <c r="C20" s="29" t="s">
        <v>37</v>
      </c>
      <c r="D20" s="30" t="s">
        <v>162</v>
      </c>
      <c r="E20" s="28" t="s">
        <v>163</v>
      </c>
      <c r="F20" s="55" t="s">
        <v>38</v>
      </c>
      <c r="G20" s="28">
        <f ca="1" t="shared" si="2"/>
        <v>18</v>
      </c>
      <c r="H20" s="34" t="s">
        <v>37</v>
      </c>
      <c r="I20" s="28">
        <v>9</v>
      </c>
      <c r="J20" s="34" t="s">
        <v>39</v>
      </c>
      <c r="K20" s="28">
        <v>3</v>
      </c>
      <c r="L20" s="29" t="s">
        <v>40</v>
      </c>
      <c r="M20" s="192" t="s">
        <v>164</v>
      </c>
      <c r="N20" s="193"/>
      <c r="O20" s="193"/>
      <c r="P20" s="194"/>
      <c r="S20" s="97" t="e">
        <f aca="true" t="shared" si="3" ref="S20:T29">IF(#REF!="","",LEN(#REF!))</f>
        <v>#REF!</v>
      </c>
      <c r="T20" s="97" t="e">
        <f t="shared" si="3"/>
        <v>#REF!</v>
      </c>
      <c r="U20" s="98"/>
      <c r="V20" s="99">
        <v>1</v>
      </c>
      <c r="W20" s="100" t="str">
        <f>IF(ISBLANK(#REF!),"","("&amp;$D$8&amp;")")</f>
        <v>(松西)</v>
      </c>
      <c r="X20" s="101" t="e">
        <f>IF(ISBLANK(#REF!),"",#REF!&amp;"・"&amp;#REF!)</f>
        <v>#REF!</v>
      </c>
      <c r="Y20" s="98"/>
      <c r="Z20" s="99">
        <v>1</v>
      </c>
      <c r="AA20" s="100" t="str">
        <f>IF(ISBLANK(#REF!),"",$D$8)</f>
        <v>松西</v>
      </c>
      <c r="AB20" s="101" t="e">
        <f ca="1">IF(ISBLANK(#REF!),"",#REF!&amp;OFFSET('氏名５文字関数'!$J$4,$S20,$T20)&amp;#REF!&amp;#REF!&amp;"年"&amp;#REF!&amp;OFFSET('氏名５文字関数'!$J$4,$S21,$T21)&amp;#REF!&amp;#REF!&amp;"年")</f>
        <v>#REF!</v>
      </c>
      <c r="AC20" s="118"/>
      <c r="AE20" s="9" t="s">
        <v>45</v>
      </c>
      <c r="AF20" s="9" t="s">
        <v>45</v>
      </c>
      <c r="AG20" s="9">
        <v>13</v>
      </c>
    </row>
    <row r="21" spans="1:33" ht="18.75" customHeight="1">
      <c r="A21" s="62">
        <v>3</v>
      </c>
      <c r="B21" s="127">
        <v>2</v>
      </c>
      <c r="C21" s="29" t="s">
        <v>37</v>
      </c>
      <c r="D21" s="30" t="s">
        <v>165</v>
      </c>
      <c r="E21" s="28" t="s">
        <v>166</v>
      </c>
      <c r="F21" s="55" t="s">
        <v>38</v>
      </c>
      <c r="G21" s="28">
        <f aca="true" ca="1" t="shared" si="4" ref="G21:G26">YEAR(TODAY())-2002-B21</f>
        <v>18</v>
      </c>
      <c r="H21" s="34" t="s">
        <v>37</v>
      </c>
      <c r="I21" s="28">
        <v>3</v>
      </c>
      <c r="J21" s="34" t="s">
        <v>39</v>
      </c>
      <c r="K21" s="28">
        <v>13</v>
      </c>
      <c r="L21" s="29" t="s">
        <v>40</v>
      </c>
      <c r="M21" s="192" t="s">
        <v>167</v>
      </c>
      <c r="N21" s="193"/>
      <c r="O21" s="193"/>
      <c r="P21" s="194"/>
      <c r="S21" s="97" t="e">
        <f t="shared" si="3"/>
        <v>#REF!</v>
      </c>
      <c r="T21" s="97" t="e">
        <f t="shared" si="3"/>
        <v>#REF!</v>
      </c>
      <c r="U21" s="98"/>
      <c r="V21" s="99">
        <v>2</v>
      </c>
      <c r="W21" s="100" t="str">
        <f>IF(ISBLANK(#REF!),"","("&amp;$D$8&amp;")")</f>
        <v>(松西)</v>
      </c>
      <c r="X21" s="102" t="e">
        <f>IF(ISBLANK(#REF!),"",#REF!&amp;"・"&amp;#REF!)</f>
        <v>#REF!</v>
      </c>
      <c r="Y21" s="98"/>
      <c r="Z21" s="99">
        <v>2</v>
      </c>
      <c r="AA21" s="100" t="str">
        <f>IF(ISBLANK(#REF!),"",$D$8)</f>
        <v>松西</v>
      </c>
      <c r="AB21" s="102" t="e">
        <f ca="1">IF(ISBLANK(#REF!),"",#REF!&amp;OFFSET('氏名５文字関数'!$J$4,$S22,$T22)&amp;#REF!&amp;#REF!&amp;"年"&amp;#REF!&amp;OFFSET('氏名５文字関数'!$J$4,$S23,$T23)&amp;#REF!&amp;#REF!&amp;"年")</f>
        <v>#REF!</v>
      </c>
      <c r="AC21" s="118"/>
      <c r="AE21" s="9" t="s">
        <v>46</v>
      </c>
      <c r="AF21" s="9" t="s">
        <v>47</v>
      </c>
      <c r="AG21" s="9">
        <v>14</v>
      </c>
    </row>
    <row r="22" spans="1:33" ht="18.75" customHeight="1">
      <c r="A22" s="63">
        <v>4</v>
      </c>
      <c r="B22" s="127">
        <v>1</v>
      </c>
      <c r="C22" s="29" t="s">
        <v>37</v>
      </c>
      <c r="D22" s="30" t="s">
        <v>160</v>
      </c>
      <c r="E22" s="28" t="s">
        <v>168</v>
      </c>
      <c r="F22" s="55" t="s">
        <v>38</v>
      </c>
      <c r="G22" s="28">
        <f ca="1" t="shared" si="4"/>
        <v>19</v>
      </c>
      <c r="H22" s="34" t="s">
        <v>37</v>
      </c>
      <c r="I22" s="28">
        <v>1</v>
      </c>
      <c r="J22" s="34" t="s">
        <v>39</v>
      </c>
      <c r="K22" s="28">
        <v>3</v>
      </c>
      <c r="L22" s="29" t="s">
        <v>40</v>
      </c>
      <c r="M22" s="192"/>
      <c r="N22" s="193"/>
      <c r="O22" s="193"/>
      <c r="P22" s="194"/>
      <c r="S22" s="97" t="e">
        <f t="shared" si="3"/>
        <v>#REF!</v>
      </c>
      <c r="T22" s="97" t="e">
        <f t="shared" si="3"/>
        <v>#REF!</v>
      </c>
      <c r="U22" s="98"/>
      <c r="V22" s="99">
        <v>3</v>
      </c>
      <c r="W22" s="100" t="str">
        <f>IF(ISBLANK(#REF!),"","("&amp;$D$8&amp;")")</f>
        <v>(松西)</v>
      </c>
      <c r="X22" s="102" t="e">
        <f>IF(ISBLANK(#REF!),"",#REF!&amp;"・"&amp;#REF!)</f>
        <v>#REF!</v>
      </c>
      <c r="Y22" s="98"/>
      <c r="Z22" s="99">
        <v>3</v>
      </c>
      <c r="AA22" s="100" t="str">
        <f>IF(ISBLANK(#REF!),"",$D$8)</f>
        <v>松西</v>
      </c>
      <c r="AB22" s="102" t="e">
        <f ca="1">IF(ISBLANK(#REF!),"",#REF!&amp;OFFSET('氏名５文字関数'!$J$4,$S24,$T24)&amp;#REF!&amp;#REF!&amp;"年"&amp;#REF!&amp;OFFSET('氏名５文字関数'!$J$4,$S25,$T25)&amp;#REF!&amp;#REF!&amp;"年")</f>
        <v>#REF!</v>
      </c>
      <c r="AC22" s="118"/>
      <c r="AE22" s="9" t="s">
        <v>48</v>
      </c>
      <c r="AF22" s="9" t="s">
        <v>49</v>
      </c>
      <c r="AG22" s="9">
        <v>15</v>
      </c>
    </row>
    <row r="23" spans="1:33" ht="18.75" customHeight="1">
      <c r="A23" s="63">
        <v>5</v>
      </c>
      <c r="B23" s="127">
        <v>2</v>
      </c>
      <c r="C23" s="29" t="s">
        <v>37</v>
      </c>
      <c r="D23" s="30" t="s">
        <v>169</v>
      </c>
      <c r="E23" s="28" t="s">
        <v>170</v>
      </c>
      <c r="F23" s="55" t="s">
        <v>38</v>
      </c>
      <c r="G23" s="28">
        <f ca="1" t="shared" si="2"/>
        <v>17</v>
      </c>
      <c r="H23" s="34" t="s">
        <v>37</v>
      </c>
      <c r="I23" s="28">
        <v>8</v>
      </c>
      <c r="J23" s="34" t="s">
        <v>39</v>
      </c>
      <c r="K23" s="28">
        <v>10</v>
      </c>
      <c r="L23" s="29" t="s">
        <v>40</v>
      </c>
      <c r="M23" s="192"/>
      <c r="N23" s="193"/>
      <c r="O23" s="193"/>
      <c r="P23" s="194"/>
      <c r="S23" s="97" t="e">
        <f t="shared" si="3"/>
        <v>#REF!</v>
      </c>
      <c r="T23" s="97" t="e">
        <f t="shared" si="3"/>
        <v>#REF!</v>
      </c>
      <c r="U23" s="98"/>
      <c r="V23" s="99">
        <v>4</v>
      </c>
      <c r="W23" s="100" t="str">
        <f>IF(ISBLANK(#REF!),"","("&amp;$D$8&amp;")")</f>
        <v>(松西)</v>
      </c>
      <c r="X23" s="101" t="e">
        <f>IF(ISBLANK(#REF!),"",#REF!&amp;"・"&amp;#REF!)</f>
        <v>#REF!</v>
      </c>
      <c r="Y23" s="98"/>
      <c r="Z23" s="99">
        <v>4</v>
      </c>
      <c r="AA23" s="100" t="str">
        <f>IF(ISBLANK(#REF!),"",$D$8)</f>
        <v>松西</v>
      </c>
      <c r="AB23" s="101" t="e">
        <f ca="1">IF(ISBLANK(#REF!),"",#REF!&amp;OFFSET('氏名５文字関数'!$J$4,$S26,$T26)&amp;#REF!&amp;#REF!&amp;"年"&amp;#REF!&amp;OFFSET('氏名５文字関数'!$J$4,$S27,$T27)&amp;#REF!&amp;#REF!&amp;"年")</f>
        <v>#REF!</v>
      </c>
      <c r="AC23" s="118"/>
      <c r="AE23" s="9" t="s">
        <v>50</v>
      </c>
      <c r="AF23" s="9" t="s">
        <v>51</v>
      </c>
      <c r="AG23" s="9">
        <v>16</v>
      </c>
    </row>
    <row r="24" spans="1:33" ht="18.75" customHeight="1">
      <c r="A24" s="63">
        <v>6</v>
      </c>
      <c r="B24" s="127">
        <v>2</v>
      </c>
      <c r="C24" s="29" t="s">
        <v>37</v>
      </c>
      <c r="D24" s="30" t="s">
        <v>171</v>
      </c>
      <c r="E24" s="28" t="s">
        <v>172</v>
      </c>
      <c r="F24" s="55" t="s">
        <v>38</v>
      </c>
      <c r="G24" s="28">
        <f ca="1" t="shared" si="2"/>
        <v>17</v>
      </c>
      <c r="H24" s="34" t="s">
        <v>37</v>
      </c>
      <c r="I24" s="28">
        <v>9</v>
      </c>
      <c r="J24" s="34" t="s">
        <v>39</v>
      </c>
      <c r="K24" s="28">
        <v>19</v>
      </c>
      <c r="L24" s="29" t="s">
        <v>40</v>
      </c>
      <c r="M24" s="192"/>
      <c r="N24" s="193"/>
      <c r="O24" s="193"/>
      <c r="P24" s="194"/>
      <c r="S24" s="97" t="e">
        <f t="shared" si="3"/>
        <v>#REF!</v>
      </c>
      <c r="T24" s="97" t="e">
        <f t="shared" si="3"/>
        <v>#REF!</v>
      </c>
      <c r="U24" s="98"/>
      <c r="V24" s="150">
        <v>5</v>
      </c>
      <c r="W24" s="151" t="str">
        <f>IF(ISBLANK(#REF!),"","("&amp;$D$8&amp;")")</f>
        <v>(松西)</v>
      </c>
      <c r="X24" s="152" t="e">
        <f>IF(ISBLANK(#REF!),"",#REF!&amp;"・"&amp;#REF!)</f>
        <v>#REF!</v>
      </c>
      <c r="Y24" s="98"/>
      <c r="Z24" s="99">
        <v>5</v>
      </c>
      <c r="AA24" s="100" t="str">
        <f>IF(ISBLANK(#REF!),"",$D$8)</f>
        <v>松西</v>
      </c>
      <c r="AB24" s="101" t="e">
        <f ca="1">IF(ISBLANK(#REF!),"",#REF!&amp;OFFSET('氏名５文字関数'!$J$4,$S28,$T28)&amp;#REF!&amp;#REF!&amp;"年"&amp;#REF!&amp;OFFSET('氏名５文字関数'!$J$4,$S29,$T29)&amp;#REF!&amp;#REF!&amp;"年")</f>
        <v>#REF!</v>
      </c>
      <c r="AC24" s="118"/>
      <c r="AE24" s="9" t="s">
        <v>52</v>
      </c>
      <c r="AF24" s="9" t="s">
        <v>53</v>
      </c>
      <c r="AG24" s="9">
        <v>17</v>
      </c>
    </row>
    <row r="25" spans="1:35" ht="18.75" customHeight="1">
      <c r="A25" s="62">
        <v>7</v>
      </c>
      <c r="B25" s="127">
        <v>1</v>
      </c>
      <c r="C25" s="29" t="s">
        <v>37</v>
      </c>
      <c r="D25" s="30" t="s">
        <v>173</v>
      </c>
      <c r="E25" s="28" t="s">
        <v>174</v>
      </c>
      <c r="F25" s="55" t="s">
        <v>38</v>
      </c>
      <c r="G25" s="28">
        <f ca="1" t="shared" si="2"/>
        <v>18</v>
      </c>
      <c r="H25" s="34" t="s">
        <v>37</v>
      </c>
      <c r="I25" s="28">
        <v>5</v>
      </c>
      <c r="J25" s="34" t="s">
        <v>39</v>
      </c>
      <c r="K25" s="28">
        <v>25</v>
      </c>
      <c r="L25" s="34" t="s">
        <v>40</v>
      </c>
      <c r="M25" s="192"/>
      <c r="N25" s="193"/>
      <c r="O25" s="193"/>
      <c r="P25" s="194"/>
      <c r="R25" s="103"/>
      <c r="S25" s="97" t="e">
        <f t="shared" si="3"/>
        <v>#REF!</v>
      </c>
      <c r="T25" s="97" t="e">
        <f t="shared" si="3"/>
        <v>#REF!</v>
      </c>
      <c r="U25" s="104"/>
      <c r="V25" s="104"/>
      <c r="W25" s="104"/>
      <c r="X25" s="104"/>
      <c r="Y25" s="104"/>
      <c r="Z25" s="105"/>
      <c r="AA25" s="105"/>
      <c r="AB25" s="105"/>
      <c r="AC25" s="119"/>
      <c r="AD25" s="103"/>
      <c r="AE25" s="103" t="s">
        <v>54</v>
      </c>
      <c r="AF25" s="103" t="s">
        <v>55</v>
      </c>
      <c r="AG25" s="9">
        <v>18</v>
      </c>
      <c r="AH25" s="103"/>
      <c r="AI25" s="103"/>
    </row>
    <row r="26" spans="1:33" ht="18.75" customHeight="1">
      <c r="A26" s="63">
        <v>8</v>
      </c>
      <c r="B26" s="127">
        <v>1</v>
      </c>
      <c r="C26" s="29" t="s">
        <v>37</v>
      </c>
      <c r="D26" s="30" t="s">
        <v>159</v>
      </c>
      <c r="E26" s="28" t="s">
        <v>175</v>
      </c>
      <c r="F26" s="55" t="s">
        <v>38</v>
      </c>
      <c r="G26" s="28">
        <f ca="1" t="shared" si="4"/>
        <v>19</v>
      </c>
      <c r="H26" s="34" t="s">
        <v>37</v>
      </c>
      <c r="I26" s="28">
        <v>3</v>
      </c>
      <c r="J26" s="34" t="s">
        <v>39</v>
      </c>
      <c r="K26" s="28">
        <v>19</v>
      </c>
      <c r="L26" s="34" t="s">
        <v>40</v>
      </c>
      <c r="M26" s="192"/>
      <c r="N26" s="193"/>
      <c r="O26" s="193"/>
      <c r="P26" s="194"/>
      <c r="S26" s="97" t="e">
        <f t="shared" si="3"/>
        <v>#REF!</v>
      </c>
      <c r="T26" s="97" t="e">
        <f t="shared" si="3"/>
        <v>#REF!</v>
      </c>
      <c r="U26" s="98"/>
      <c r="V26" s="98"/>
      <c r="W26" s="98"/>
      <c r="X26" s="98"/>
      <c r="Y26" s="98"/>
      <c r="Z26" s="106"/>
      <c r="AA26" s="106"/>
      <c r="AB26" s="106"/>
      <c r="AC26" s="119"/>
      <c r="AE26" s="9" t="s">
        <v>56</v>
      </c>
      <c r="AF26" s="9" t="s">
        <v>57</v>
      </c>
      <c r="AG26" s="9">
        <v>19</v>
      </c>
    </row>
    <row r="27" spans="1:33" ht="18.75" customHeight="1">
      <c r="A27" s="62">
        <v>9</v>
      </c>
      <c r="B27" s="127" t="s">
        <v>176</v>
      </c>
      <c r="C27" s="29" t="s">
        <v>37</v>
      </c>
      <c r="D27" s="30" t="s">
        <v>177</v>
      </c>
      <c r="E27" s="28" t="s">
        <v>178</v>
      </c>
      <c r="F27" s="55" t="s">
        <v>38</v>
      </c>
      <c r="G27" s="28" t="e">
        <f ca="1">YEAR(TODAY())-2003-B27</f>
        <v>#VALUE!</v>
      </c>
      <c r="H27" s="34" t="s">
        <v>37</v>
      </c>
      <c r="I27" s="28">
        <v>6</v>
      </c>
      <c r="J27" s="34" t="s">
        <v>39</v>
      </c>
      <c r="K27" s="28">
        <v>9</v>
      </c>
      <c r="L27" s="29" t="s">
        <v>40</v>
      </c>
      <c r="M27" s="192"/>
      <c r="N27" s="193"/>
      <c r="O27" s="193"/>
      <c r="P27" s="194"/>
      <c r="S27" s="97" t="e">
        <f t="shared" si="3"/>
        <v>#REF!</v>
      </c>
      <c r="T27" s="97" t="e">
        <f t="shared" si="3"/>
        <v>#REF!</v>
      </c>
      <c r="U27" s="98"/>
      <c r="V27" s="98"/>
      <c r="W27" s="98"/>
      <c r="X27" s="98"/>
      <c r="Y27" s="98"/>
      <c r="Z27" s="107"/>
      <c r="AA27" s="107"/>
      <c r="AB27" s="107"/>
      <c r="AC27" s="119"/>
      <c r="AE27" s="9" t="s">
        <v>58</v>
      </c>
      <c r="AF27" s="9" t="s">
        <v>59</v>
      </c>
      <c r="AG27" s="9">
        <v>20</v>
      </c>
    </row>
    <row r="28" spans="1:33" ht="18.75" customHeight="1">
      <c r="A28" s="27">
        <v>10</v>
      </c>
      <c r="B28" s="128"/>
      <c r="C28" s="65" t="s">
        <v>37</v>
      </c>
      <c r="D28" s="66"/>
      <c r="E28" s="67"/>
      <c r="F28" s="68" t="s">
        <v>38</v>
      </c>
      <c r="G28" s="67"/>
      <c r="H28" s="69" t="s">
        <v>37</v>
      </c>
      <c r="I28" s="67"/>
      <c r="J28" s="69" t="s">
        <v>39</v>
      </c>
      <c r="K28" s="67"/>
      <c r="L28" s="65" t="s">
        <v>40</v>
      </c>
      <c r="M28" s="192"/>
      <c r="N28" s="193"/>
      <c r="O28" s="193"/>
      <c r="P28" s="194"/>
      <c r="S28" s="97" t="e">
        <f t="shared" si="3"/>
        <v>#REF!</v>
      </c>
      <c r="T28" s="97" t="e">
        <f t="shared" si="3"/>
        <v>#REF!</v>
      </c>
      <c r="U28" s="98"/>
      <c r="V28" s="98"/>
      <c r="W28" s="98"/>
      <c r="X28" s="98"/>
      <c r="Y28" s="98"/>
      <c r="Z28" s="106"/>
      <c r="AA28" s="106"/>
      <c r="AB28" s="106"/>
      <c r="AC28" s="119"/>
      <c r="AE28" s="9" t="s">
        <v>60</v>
      </c>
      <c r="AF28" s="9" t="s">
        <v>60</v>
      </c>
      <c r="AG28" s="9">
        <v>21</v>
      </c>
    </row>
    <row r="29" spans="1:33" ht="18.75" customHeight="1">
      <c r="A29" s="27">
        <v>11</v>
      </c>
      <c r="B29" s="128"/>
      <c r="C29" s="65" t="s">
        <v>37</v>
      </c>
      <c r="D29" s="66"/>
      <c r="E29" s="67"/>
      <c r="F29" s="68" t="s">
        <v>38</v>
      </c>
      <c r="G29" s="67"/>
      <c r="H29" s="69" t="s">
        <v>37</v>
      </c>
      <c r="I29" s="67"/>
      <c r="J29" s="69" t="s">
        <v>39</v>
      </c>
      <c r="K29" s="67"/>
      <c r="L29" s="65" t="s">
        <v>40</v>
      </c>
      <c r="M29" s="192"/>
      <c r="N29" s="193"/>
      <c r="O29" s="193"/>
      <c r="P29" s="194"/>
      <c r="S29" s="97" t="e">
        <f t="shared" si="3"/>
        <v>#REF!</v>
      </c>
      <c r="T29" s="97" t="e">
        <f t="shared" si="3"/>
        <v>#REF!</v>
      </c>
      <c r="U29" s="98"/>
      <c r="V29" s="98"/>
      <c r="W29" s="98"/>
      <c r="X29" s="98"/>
      <c r="Y29" s="98"/>
      <c r="Z29" s="107"/>
      <c r="AA29" s="107"/>
      <c r="AB29" s="107"/>
      <c r="AC29" s="119"/>
      <c r="AE29" s="9" t="s">
        <v>61</v>
      </c>
      <c r="AF29" s="9" t="s">
        <v>62</v>
      </c>
      <c r="AG29" s="9">
        <v>22</v>
      </c>
    </row>
    <row r="30" spans="1:33" s="8" customFormat="1" ht="18.75" customHeight="1">
      <c r="A30" s="27">
        <v>12</v>
      </c>
      <c r="B30" s="128"/>
      <c r="C30" s="65" t="s">
        <v>37</v>
      </c>
      <c r="D30" s="66"/>
      <c r="E30" s="67"/>
      <c r="F30" s="68" t="s">
        <v>38</v>
      </c>
      <c r="G30" s="67"/>
      <c r="H30" s="69" t="s">
        <v>37</v>
      </c>
      <c r="I30" s="67"/>
      <c r="J30" s="69" t="s">
        <v>39</v>
      </c>
      <c r="K30" s="67"/>
      <c r="L30" s="65" t="s">
        <v>40</v>
      </c>
      <c r="M30" s="192"/>
      <c r="N30" s="193"/>
      <c r="O30" s="193"/>
      <c r="P30" s="194"/>
      <c r="AE30" s="8" t="s">
        <v>63</v>
      </c>
      <c r="AF30" s="8" t="s">
        <v>64</v>
      </c>
      <c r="AG30" s="9">
        <v>23</v>
      </c>
    </row>
    <row r="31" spans="1:33" ht="13.5">
      <c r="A31" s="27">
        <v>13</v>
      </c>
      <c r="B31" s="128"/>
      <c r="C31" s="65" t="s">
        <v>37</v>
      </c>
      <c r="D31" s="66"/>
      <c r="E31" s="67"/>
      <c r="F31" s="68" t="s">
        <v>38</v>
      </c>
      <c r="G31" s="67"/>
      <c r="H31" s="69" t="s">
        <v>37</v>
      </c>
      <c r="I31" s="67"/>
      <c r="J31" s="69" t="s">
        <v>39</v>
      </c>
      <c r="K31" s="67"/>
      <c r="L31" s="65" t="s">
        <v>40</v>
      </c>
      <c r="M31" s="192"/>
      <c r="N31" s="193"/>
      <c r="O31" s="193"/>
      <c r="P31" s="194"/>
      <c r="S31" s="14"/>
      <c r="T31" s="14"/>
      <c r="AE31" s="9" t="s">
        <v>66</v>
      </c>
      <c r="AF31" s="9" t="s">
        <v>67</v>
      </c>
      <c r="AG31" s="9">
        <v>24</v>
      </c>
    </row>
    <row r="32" spans="1:33" ht="13.5">
      <c r="A32" s="27">
        <v>14</v>
      </c>
      <c r="B32" s="128"/>
      <c r="C32" s="65" t="s">
        <v>37</v>
      </c>
      <c r="D32" s="66"/>
      <c r="E32" s="67"/>
      <c r="F32" s="68" t="s">
        <v>38</v>
      </c>
      <c r="G32" s="67"/>
      <c r="H32" s="69" t="s">
        <v>37</v>
      </c>
      <c r="I32" s="67"/>
      <c r="J32" s="69" t="s">
        <v>39</v>
      </c>
      <c r="K32" s="67"/>
      <c r="L32" s="65" t="s">
        <v>40</v>
      </c>
      <c r="M32" s="192"/>
      <c r="N32" s="193"/>
      <c r="O32" s="193"/>
      <c r="P32" s="194"/>
      <c r="S32" s="97" t="s">
        <v>1</v>
      </c>
      <c r="T32" s="97" t="s">
        <v>2</v>
      </c>
      <c r="U32" s="98"/>
      <c r="V32" s="94"/>
      <c r="W32" s="95" t="s">
        <v>41</v>
      </c>
      <c r="X32" s="96" t="s">
        <v>65</v>
      </c>
      <c r="Y32" s="120"/>
      <c r="AE32" s="9" t="s">
        <v>68</v>
      </c>
      <c r="AF32" s="9" t="s">
        <v>69</v>
      </c>
      <c r="AG32" s="9">
        <v>25</v>
      </c>
    </row>
    <row r="33" spans="1:33" ht="18.75" customHeight="1">
      <c r="A33" s="129">
        <v>15</v>
      </c>
      <c r="B33" s="128"/>
      <c r="C33" s="65" t="s">
        <v>37</v>
      </c>
      <c r="D33" s="66"/>
      <c r="E33" s="67"/>
      <c r="F33" s="68" t="s">
        <v>38</v>
      </c>
      <c r="G33" s="67"/>
      <c r="H33" s="69" t="s">
        <v>37</v>
      </c>
      <c r="I33" s="67"/>
      <c r="J33" s="69" t="s">
        <v>39</v>
      </c>
      <c r="K33" s="67"/>
      <c r="L33" s="65" t="s">
        <v>40</v>
      </c>
      <c r="M33" s="192"/>
      <c r="N33" s="193"/>
      <c r="O33" s="193"/>
      <c r="P33" s="194"/>
      <c r="S33" s="97">
        <f aca="true" t="shared" si="5" ref="S33:T47">IF(D19="","",LEN(D19))</f>
        <v>1</v>
      </c>
      <c r="T33" s="97">
        <f t="shared" si="5"/>
        <v>3</v>
      </c>
      <c r="U33" s="98"/>
      <c r="V33" s="108">
        <v>1</v>
      </c>
      <c r="W33" s="109" t="str">
        <f aca="true" t="shared" si="6" ref="W33:W47">IF(ISBLANK(B19),"",$D$8)</f>
        <v>松西</v>
      </c>
      <c r="X33" s="110" t="str">
        <f ca="1">IF(ISBLANK(D19),"",D19&amp;OFFSET('氏名５文字関数'!$J$4,S33,T33)&amp;E19&amp;B19&amp;"年")</f>
        <v>△　□□□2年</v>
      </c>
      <c r="Y33" s="118"/>
      <c r="AE33" s="9" t="s">
        <v>70</v>
      </c>
      <c r="AF33" s="9" t="s">
        <v>71</v>
      </c>
      <c r="AG33" s="9">
        <v>26</v>
      </c>
    </row>
    <row r="34" spans="1:33" ht="18.75" customHeight="1">
      <c r="A34" s="27">
        <v>16</v>
      </c>
      <c r="B34" s="127"/>
      <c r="C34" s="29" t="s">
        <v>37</v>
      </c>
      <c r="D34" s="30"/>
      <c r="E34" s="28"/>
      <c r="F34" s="55" t="s">
        <v>38</v>
      </c>
      <c r="G34" s="28"/>
      <c r="H34" s="34" t="s">
        <v>37</v>
      </c>
      <c r="I34" s="28"/>
      <c r="J34" s="34" t="s">
        <v>39</v>
      </c>
      <c r="K34" s="28"/>
      <c r="L34" s="29" t="s">
        <v>40</v>
      </c>
      <c r="M34" s="192"/>
      <c r="N34" s="193"/>
      <c r="O34" s="193"/>
      <c r="P34" s="194"/>
      <c r="S34" s="97">
        <f t="shared" si="5"/>
        <v>2</v>
      </c>
      <c r="T34" s="97">
        <f t="shared" si="5"/>
        <v>1</v>
      </c>
      <c r="U34" s="98"/>
      <c r="V34" s="108">
        <v>2</v>
      </c>
      <c r="W34" s="109" t="str">
        <f t="shared" si="6"/>
        <v>松西</v>
      </c>
      <c r="X34" s="110" t="str">
        <f ca="1">IF(ISBLANK(D20),"",D20&amp;OFFSET('氏名５文字関数'!$J$4,S34,T34)&amp;E20&amp;B20&amp;"年")</f>
        <v>今治　　誠1年</v>
      </c>
      <c r="Y34" s="118"/>
      <c r="AE34" s="9" t="s">
        <v>72</v>
      </c>
      <c r="AF34" s="9" t="s">
        <v>73</v>
      </c>
      <c r="AG34" s="9">
        <v>27</v>
      </c>
    </row>
    <row r="35" spans="1:33" ht="18.75" customHeight="1">
      <c r="A35" s="27">
        <v>17</v>
      </c>
      <c r="B35" s="127"/>
      <c r="C35" s="29" t="s">
        <v>37</v>
      </c>
      <c r="D35" s="30"/>
      <c r="E35" s="28"/>
      <c r="F35" s="55" t="s">
        <v>38</v>
      </c>
      <c r="G35" s="28"/>
      <c r="H35" s="34" t="s">
        <v>37</v>
      </c>
      <c r="I35" s="28"/>
      <c r="J35" s="34" t="s">
        <v>39</v>
      </c>
      <c r="K35" s="28"/>
      <c r="L35" s="29" t="s">
        <v>40</v>
      </c>
      <c r="M35" s="192"/>
      <c r="N35" s="193"/>
      <c r="O35" s="193"/>
      <c r="P35" s="194"/>
      <c r="S35" s="97">
        <f t="shared" si="5"/>
        <v>2</v>
      </c>
      <c r="T35" s="97">
        <f t="shared" si="5"/>
        <v>2</v>
      </c>
      <c r="U35" s="98"/>
      <c r="V35" s="108">
        <v>3</v>
      </c>
      <c r="W35" s="109" t="str">
        <f t="shared" si="6"/>
        <v>松西</v>
      </c>
      <c r="X35" s="110" t="str">
        <f ca="1">IF(ISBLANK(D21),"",D21&amp;OFFSET('氏名５文字関数'!$J$4,S35,T35)&amp;E21&amp;B21&amp;"年")</f>
        <v>□□　○○2年</v>
      </c>
      <c r="Y35" s="118"/>
      <c r="AE35" s="9" t="s">
        <v>74</v>
      </c>
      <c r="AF35" s="9" t="s">
        <v>74</v>
      </c>
      <c r="AG35" s="9">
        <v>28</v>
      </c>
    </row>
    <row r="36" spans="1:33" ht="18.75" customHeight="1">
      <c r="A36" s="27">
        <v>18</v>
      </c>
      <c r="B36" s="127"/>
      <c r="C36" s="29" t="s">
        <v>37</v>
      </c>
      <c r="D36" s="30"/>
      <c r="E36" s="28"/>
      <c r="F36" s="55" t="s">
        <v>38</v>
      </c>
      <c r="G36" s="28"/>
      <c r="H36" s="34" t="s">
        <v>37</v>
      </c>
      <c r="I36" s="28"/>
      <c r="J36" s="34" t="s">
        <v>39</v>
      </c>
      <c r="K36" s="28"/>
      <c r="L36" s="29" t="s">
        <v>40</v>
      </c>
      <c r="M36" s="192"/>
      <c r="N36" s="193"/>
      <c r="O36" s="193"/>
      <c r="P36" s="194"/>
      <c r="S36" s="97">
        <f t="shared" si="5"/>
        <v>3</v>
      </c>
      <c r="T36" s="97">
        <f t="shared" si="5"/>
        <v>3</v>
      </c>
      <c r="U36" s="98"/>
      <c r="V36" s="108">
        <v>4</v>
      </c>
      <c r="W36" s="109" t="str">
        <f t="shared" si="6"/>
        <v>松西</v>
      </c>
      <c r="X36" s="110" t="str">
        <f ca="1">IF(ISBLANK(D22),"",D22&amp;OFFSET('氏名５文字関数'!$J$4,S36,T36)&amp;E22&amp;B22&amp;"年")</f>
        <v>□□□◆◆◆1年</v>
      </c>
      <c r="Y36" s="118"/>
      <c r="AA36" s="103"/>
      <c r="AB36" s="103"/>
      <c r="AE36" s="103" t="s">
        <v>75</v>
      </c>
      <c r="AF36" s="103" t="s">
        <v>76</v>
      </c>
      <c r="AG36" s="9">
        <v>29</v>
      </c>
    </row>
    <row r="37" spans="1:33" ht="18.75" customHeight="1">
      <c r="A37" s="27">
        <v>19</v>
      </c>
      <c r="B37" s="127"/>
      <c r="C37" s="29" t="s">
        <v>37</v>
      </c>
      <c r="D37" s="30"/>
      <c r="E37" s="28"/>
      <c r="F37" s="55" t="s">
        <v>38</v>
      </c>
      <c r="G37" s="28"/>
      <c r="H37" s="34" t="s">
        <v>37</v>
      </c>
      <c r="I37" s="28"/>
      <c r="J37" s="34" t="s">
        <v>39</v>
      </c>
      <c r="K37" s="28"/>
      <c r="L37" s="29" t="s">
        <v>40</v>
      </c>
      <c r="M37" s="192"/>
      <c r="N37" s="193"/>
      <c r="O37" s="193"/>
      <c r="P37" s="194"/>
      <c r="S37" s="97">
        <f t="shared" si="5"/>
        <v>2</v>
      </c>
      <c r="T37" s="97">
        <f t="shared" si="5"/>
        <v>3</v>
      </c>
      <c r="U37" s="98"/>
      <c r="V37" s="108">
        <v>5</v>
      </c>
      <c r="W37" s="109" t="str">
        <f t="shared" si="6"/>
        <v>松西</v>
      </c>
      <c r="X37" s="110" t="str">
        <f ca="1">IF(ISBLANK(D23),"",D23&amp;OFFSET('氏名５文字関数'!$J$4,S37,T37)&amp;E23&amp;B23&amp;"年")</f>
        <v>◎◎▽▽▽2年</v>
      </c>
      <c r="Y37" s="118"/>
      <c r="AE37" s="9" t="s">
        <v>77</v>
      </c>
      <c r="AF37" s="9" t="s">
        <v>78</v>
      </c>
      <c r="AG37" s="9">
        <v>30</v>
      </c>
    </row>
    <row r="38" spans="1:33" ht="18.75" customHeight="1">
      <c r="A38" s="27">
        <v>20</v>
      </c>
      <c r="B38" s="127"/>
      <c r="C38" s="29" t="s">
        <v>37</v>
      </c>
      <c r="D38" s="30"/>
      <c r="E38" s="28"/>
      <c r="F38" s="55" t="s">
        <v>38</v>
      </c>
      <c r="G38" s="28"/>
      <c r="H38" s="34" t="s">
        <v>37</v>
      </c>
      <c r="I38" s="28"/>
      <c r="J38" s="34" t="s">
        <v>39</v>
      </c>
      <c r="K38" s="28"/>
      <c r="L38" s="29" t="s">
        <v>40</v>
      </c>
      <c r="M38" s="192"/>
      <c r="N38" s="193"/>
      <c r="O38" s="193"/>
      <c r="P38" s="194"/>
      <c r="R38" s="103"/>
      <c r="S38" s="97">
        <f t="shared" si="5"/>
        <v>3</v>
      </c>
      <c r="T38" s="97">
        <f t="shared" si="5"/>
        <v>2</v>
      </c>
      <c r="U38" s="104"/>
      <c r="V38" s="108">
        <v>6</v>
      </c>
      <c r="W38" s="109" t="str">
        <f t="shared" si="6"/>
        <v>松西</v>
      </c>
      <c r="X38" s="110" t="str">
        <f ca="1">IF(ISBLANK(D24),"",D24&amp;OFFSET('氏名５文字関数'!$J$4,S38,T38)&amp;E24&amp;B24&amp;"年")</f>
        <v>△△△●●2年</v>
      </c>
      <c r="Y38" s="118"/>
      <c r="Z38" s="103"/>
      <c r="AD38" s="103"/>
      <c r="AE38" s="9" t="s">
        <v>79</v>
      </c>
      <c r="AF38" s="9" t="s">
        <v>80</v>
      </c>
      <c r="AG38" s="9">
        <v>31</v>
      </c>
    </row>
    <row r="39" spans="1:33" ht="18.75" customHeight="1">
      <c r="A39" s="27">
        <v>21</v>
      </c>
      <c r="B39" s="127"/>
      <c r="C39" s="29" t="s">
        <v>37</v>
      </c>
      <c r="D39" s="30"/>
      <c r="E39" s="28"/>
      <c r="F39" s="55" t="s">
        <v>38</v>
      </c>
      <c r="G39" s="28"/>
      <c r="H39" s="34" t="s">
        <v>37</v>
      </c>
      <c r="I39" s="28"/>
      <c r="J39" s="34" t="s">
        <v>39</v>
      </c>
      <c r="K39" s="28"/>
      <c r="L39" s="29" t="s">
        <v>40</v>
      </c>
      <c r="M39" s="192"/>
      <c r="N39" s="193"/>
      <c r="O39" s="193"/>
      <c r="P39" s="194"/>
      <c r="S39" s="97">
        <f t="shared" si="5"/>
        <v>2</v>
      </c>
      <c r="T39" s="97">
        <f t="shared" si="5"/>
        <v>1</v>
      </c>
      <c r="U39" s="98"/>
      <c r="V39" s="108">
        <v>7</v>
      </c>
      <c r="W39" s="109" t="str">
        <f t="shared" si="6"/>
        <v>松西</v>
      </c>
      <c r="X39" s="110" t="str">
        <f ca="1">IF(ISBLANK(D25),"",D25&amp;OFFSET('氏名５文字関数'!$J$4,S39,T39)&amp;E25&amp;B25&amp;"年")</f>
        <v>■■　　◎1年</v>
      </c>
      <c r="Y39" s="118"/>
      <c r="AE39" s="9" t="s">
        <v>81</v>
      </c>
      <c r="AF39" s="9" t="s">
        <v>82</v>
      </c>
      <c r="AG39" s="9">
        <v>32</v>
      </c>
    </row>
    <row r="40" spans="1:33" ht="18.75" customHeight="1">
      <c r="A40" s="27">
        <v>22</v>
      </c>
      <c r="B40" s="127"/>
      <c r="C40" s="29" t="s">
        <v>37</v>
      </c>
      <c r="D40" s="30"/>
      <c r="E40" s="28"/>
      <c r="F40" s="55" t="s">
        <v>38</v>
      </c>
      <c r="G40" s="28"/>
      <c r="H40" s="34" t="s">
        <v>37</v>
      </c>
      <c r="I40" s="28"/>
      <c r="J40" s="34" t="s">
        <v>39</v>
      </c>
      <c r="K40" s="28"/>
      <c r="L40" s="29" t="s">
        <v>40</v>
      </c>
      <c r="M40" s="192"/>
      <c r="N40" s="193"/>
      <c r="O40" s="193"/>
      <c r="P40" s="194"/>
      <c r="S40" s="97">
        <f t="shared" si="5"/>
        <v>1</v>
      </c>
      <c r="T40" s="97">
        <f t="shared" si="5"/>
        <v>1</v>
      </c>
      <c r="U40" s="98"/>
      <c r="V40" s="108">
        <v>8</v>
      </c>
      <c r="W40" s="109" t="str">
        <f t="shared" si="6"/>
        <v>松西</v>
      </c>
      <c r="X40" s="110" t="str">
        <f ca="1">IF(ISBLANK(D26),"",D26&amp;OFFSET('氏名５文字関数'!$J$4,S40,T40)&amp;E26&amp;B26&amp;"年")</f>
        <v>△　　　□1年</v>
      </c>
      <c r="Y40" s="118"/>
      <c r="AE40" s="9" t="s">
        <v>83</v>
      </c>
      <c r="AF40" s="9" t="s">
        <v>84</v>
      </c>
      <c r="AG40" s="9">
        <v>33</v>
      </c>
    </row>
    <row r="41" spans="1:33" ht="18.75" customHeight="1">
      <c r="A41" s="27">
        <v>23</v>
      </c>
      <c r="B41" s="127"/>
      <c r="C41" s="29" t="s">
        <v>37</v>
      </c>
      <c r="D41" s="30"/>
      <c r="E41" s="28"/>
      <c r="F41" s="55" t="s">
        <v>38</v>
      </c>
      <c r="G41" s="28"/>
      <c r="H41" s="34" t="s">
        <v>37</v>
      </c>
      <c r="I41" s="28"/>
      <c r="J41" s="34" t="s">
        <v>39</v>
      </c>
      <c r="K41" s="28"/>
      <c r="L41" s="29" t="s">
        <v>40</v>
      </c>
      <c r="M41" s="192"/>
      <c r="N41" s="193"/>
      <c r="O41" s="193"/>
      <c r="P41" s="194"/>
      <c r="S41" s="97">
        <f t="shared" si="5"/>
        <v>1</v>
      </c>
      <c r="T41" s="97">
        <f t="shared" si="5"/>
        <v>2</v>
      </c>
      <c r="U41" s="98"/>
      <c r="V41" s="108">
        <v>9</v>
      </c>
      <c r="W41" s="109" t="str">
        <f t="shared" si="6"/>
        <v>松西</v>
      </c>
      <c r="X41" s="110" t="str">
        <f ca="1">IF(ISBLANK(D27),"",D27&amp;OFFSET('氏名５文字関数'!$J$4,S41,T41)&amp;E27&amp;B27&amp;"年")</f>
        <v>●　　▲▲中3年</v>
      </c>
      <c r="Y41" s="118"/>
      <c r="AE41" s="9" t="s">
        <v>85</v>
      </c>
      <c r="AF41" s="9" t="s">
        <v>86</v>
      </c>
      <c r="AG41" s="9">
        <v>34</v>
      </c>
    </row>
    <row r="42" spans="1:33" ht="18.75" customHeight="1">
      <c r="A42" s="27">
        <v>24</v>
      </c>
      <c r="B42" s="127"/>
      <c r="C42" s="29" t="s">
        <v>37</v>
      </c>
      <c r="D42" s="30"/>
      <c r="E42" s="28"/>
      <c r="F42" s="55" t="s">
        <v>38</v>
      </c>
      <c r="G42" s="28"/>
      <c r="H42" s="34" t="s">
        <v>37</v>
      </c>
      <c r="I42" s="28"/>
      <c r="J42" s="34" t="s">
        <v>39</v>
      </c>
      <c r="K42" s="28"/>
      <c r="L42" s="29" t="s">
        <v>40</v>
      </c>
      <c r="M42" s="192"/>
      <c r="N42" s="193"/>
      <c r="O42" s="193"/>
      <c r="P42" s="194"/>
      <c r="S42" s="97">
        <f t="shared" si="5"/>
      </c>
      <c r="T42" s="97">
        <f t="shared" si="5"/>
      </c>
      <c r="U42" s="98"/>
      <c r="V42" s="111">
        <v>10</v>
      </c>
      <c r="W42" s="112">
        <f t="shared" si="6"/>
      </c>
      <c r="X42" s="102">
        <f ca="1">IF(ISBLANK(D28),"",D28&amp;OFFSET('氏名５文字関数'!$J$4,S42,T42)&amp;E28&amp;B28&amp;"年")</f>
      </c>
      <c r="Y42" s="118"/>
      <c r="AE42" s="9" t="s">
        <v>87</v>
      </c>
      <c r="AF42" s="9" t="s">
        <v>88</v>
      </c>
      <c r="AG42" s="9">
        <v>35</v>
      </c>
    </row>
    <row r="43" spans="1:33" ht="18.75" customHeight="1">
      <c r="A43" s="35">
        <v>25</v>
      </c>
      <c r="B43" s="130"/>
      <c r="C43" s="37" t="s">
        <v>37</v>
      </c>
      <c r="D43" s="38"/>
      <c r="E43" s="36"/>
      <c r="F43" s="57" t="s">
        <v>38</v>
      </c>
      <c r="G43" s="36"/>
      <c r="H43" s="42" t="s">
        <v>37</v>
      </c>
      <c r="I43" s="36"/>
      <c r="J43" s="42" t="s">
        <v>39</v>
      </c>
      <c r="K43" s="36"/>
      <c r="L43" s="37" t="s">
        <v>40</v>
      </c>
      <c r="M43" s="198"/>
      <c r="N43" s="199"/>
      <c r="O43" s="199"/>
      <c r="P43" s="200"/>
      <c r="S43" s="97">
        <f t="shared" si="5"/>
      </c>
      <c r="T43" s="97">
        <f t="shared" si="5"/>
      </c>
      <c r="U43" s="98"/>
      <c r="V43" s="111">
        <v>11</v>
      </c>
      <c r="W43" s="112">
        <f t="shared" si="6"/>
      </c>
      <c r="X43" s="102">
        <f ca="1">IF(ISBLANK(D29),"",D29&amp;OFFSET('氏名５文字関数'!$J$4,S43,T43)&amp;E29&amp;B29&amp;"年")</f>
      </c>
      <c r="Y43" s="118"/>
      <c r="AE43" s="9" t="s">
        <v>89</v>
      </c>
      <c r="AF43" s="9" t="s">
        <v>90</v>
      </c>
      <c r="AG43" s="9">
        <v>36</v>
      </c>
    </row>
    <row r="44" spans="1:33" ht="18.75" customHeight="1">
      <c r="A44" s="201" t="s">
        <v>91</v>
      </c>
      <c r="B44" s="126">
        <v>2</v>
      </c>
      <c r="C44" s="21" t="s">
        <v>37</v>
      </c>
      <c r="D44" s="51" t="s">
        <v>179</v>
      </c>
      <c r="E44" s="70" t="s">
        <v>180</v>
      </c>
      <c r="F44" s="71" t="s">
        <v>38</v>
      </c>
      <c r="G44" s="25">
        <f ca="1">YEAR(TODAY())-2003-B44</f>
        <v>17</v>
      </c>
      <c r="H44" s="26" t="s">
        <v>37</v>
      </c>
      <c r="I44" s="52">
        <v>11</v>
      </c>
      <c r="J44" s="26" t="s">
        <v>39</v>
      </c>
      <c r="K44" s="52">
        <v>19</v>
      </c>
      <c r="L44" s="21" t="s">
        <v>40</v>
      </c>
      <c r="M44" s="189" t="s">
        <v>181</v>
      </c>
      <c r="N44" s="212"/>
      <c r="O44" s="89"/>
      <c r="P44" s="142"/>
      <c r="S44" s="97">
        <f t="shared" si="5"/>
      </c>
      <c r="T44" s="97">
        <f t="shared" si="5"/>
      </c>
      <c r="U44" s="98"/>
      <c r="V44" s="111">
        <v>12</v>
      </c>
      <c r="W44" s="112">
        <f t="shared" si="6"/>
      </c>
      <c r="X44" s="102">
        <f ca="1">IF(ISBLANK(D30),"",D30&amp;OFFSET('氏名５文字関数'!$J$4,S44,T44)&amp;E30&amp;B30&amp;"年")</f>
      </c>
      <c r="Y44" s="118"/>
      <c r="AE44" s="9" t="s">
        <v>92</v>
      </c>
      <c r="AF44" s="9" t="s">
        <v>93</v>
      </c>
      <c r="AG44" s="9">
        <v>37</v>
      </c>
    </row>
    <row r="45" spans="1:33" ht="18.75" customHeight="1">
      <c r="A45" s="202"/>
      <c r="B45" s="131" t="s">
        <v>176</v>
      </c>
      <c r="C45" s="73" t="s">
        <v>37</v>
      </c>
      <c r="D45" s="22" t="s">
        <v>153</v>
      </c>
      <c r="E45" s="74" t="s">
        <v>182</v>
      </c>
      <c r="F45" s="24" t="s">
        <v>38</v>
      </c>
      <c r="G45" s="75" t="e">
        <f ca="1">YEAR(TODAY())-2003-B45</f>
        <v>#VALUE!</v>
      </c>
      <c r="H45" s="76" t="s">
        <v>37</v>
      </c>
      <c r="I45" s="20">
        <v>4</v>
      </c>
      <c r="J45" s="76" t="s">
        <v>39</v>
      </c>
      <c r="K45" s="20">
        <v>4</v>
      </c>
      <c r="L45" s="73" t="s">
        <v>40</v>
      </c>
      <c r="M45" s="192" t="s">
        <v>183</v>
      </c>
      <c r="N45" s="210"/>
      <c r="O45" s="86"/>
      <c r="P45" s="143"/>
      <c r="S45" s="97">
        <f t="shared" si="5"/>
      </c>
      <c r="T45" s="97">
        <f t="shared" si="5"/>
      </c>
      <c r="U45" s="98"/>
      <c r="V45" s="111">
        <v>13</v>
      </c>
      <c r="W45" s="112">
        <f t="shared" si="6"/>
      </c>
      <c r="X45" s="102">
        <f ca="1">IF(ISBLANK(D31),"",D31&amp;OFFSET('氏名５文字関数'!$J$4,S45,T45)&amp;E31&amp;B31&amp;"年")</f>
      </c>
      <c r="Y45" s="118"/>
      <c r="AE45" s="9" t="s">
        <v>94</v>
      </c>
      <c r="AF45" s="9" t="s">
        <v>94</v>
      </c>
      <c r="AG45" s="9">
        <v>38</v>
      </c>
    </row>
    <row r="46" spans="1:33" ht="18.75" customHeight="1">
      <c r="A46" s="202"/>
      <c r="B46" s="131"/>
      <c r="C46" s="73" t="s">
        <v>37</v>
      </c>
      <c r="D46" s="22"/>
      <c r="E46" s="74"/>
      <c r="F46" s="24" t="s">
        <v>38</v>
      </c>
      <c r="G46" s="75"/>
      <c r="H46" s="76" t="s">
        <v>37</v>
      </c>
      <c r="I46" s="20"/>
      <c r="J46" s="76" t="s">
        <v>39</v>
      </c>
      <c r="K46" s="20"/>
      <c r="L46" s="73" t="s">
        <v>40</v>
      </c>
      <c r="M46" s="192"/>
      <c r="N46" s="210"/>
      <c r="O46" s="86"/>
      <c r="P46" s="143"/>
      <c r="S46" s="97">
        <f>IF(D32="","",LEN(D32))</f>
      </c>
      <c r="T46" s="97">
        <f>IF(E32="","",LEN(E32))</f>
      </c>
      <c r="U46" s="98"/>
      <c r="V46" s="111">
        <v>14</v>
      </c>
      <c r="W46" s="112">
        <f t="shared" si="6"/>
      </c>
      <c r="X46" s="102">
        <f ca="1">IF(ISBLANK(D32),"",D32&amp;OFFSET('氏名５文字関数'!$J$4,S46,T46)&amp;E32&amp;B32&amp;"年")</f>
      </c>
      <c r="Y46" s="118"/>
      <c r="AE46" s="9" t="s">
        <v>95</v>
      </c>
      <c r="AF46" s="9" t="s">
        <v>96</v>
      </c>
      <c r="AG46" s="9">
        <v>39</v>
      </c>
    </row>
    <row r="47" spans="1:33" ht="18.75" customHeight="1">
      <c r="A47" s="202"/>
      <c r="B47" s="131"/>
      <c r="C47" s="73" t="s">
        <v>37</v>
      </c>
      <c r="D47" s="22"/>
      <c r="E47" s="74"/>
      <c r="F47" s="24" t="s">
        <v>38</v>
      </c>
      <c r="G47" s="75"/>
      <c r="H47" s="76" t="s">
        <v>37</v>
      </c>
      <c r="I47" s="20"/>
      <c r="J47" s="76" t="s">
        <v>39</v>
      </c>
      <c r="K47" s="20"/>
      <c r="L47" s="73" t="s">
        <v>40</v>
      </c>
      <c r="M47" s="192"/>
      <c r="N47" s="210"/>
      <c r="O47" s="86"/>
      <c r="P47" s="143"/>
      <c r="S47" s="97">
        <f t="shared" si="5"/>
      </c>
      <c r="T47" s="97">
        <f t="shared" si="5"/>
      </c>
      <c r="U47" s="98"/>
      <c r="V47" s="113">
        <v>15</v>
      </c>
      <c r="W47" s="114">
        <f t="shared" si="6"/>
      </c>
      <c r="X47" s="115">
        <f ca="1">IF(ISBLANK(D33),"",D33&amp;OFFSET('氏名５文字関数'!$J$4,S47,T47)&amp;E33&amp;B33&amp;"年")</f>
      </c>
      <c r="Y47" s="118"/>
      <c r="AE47" s="9" t="s">
        <v>97</v>
      </c>
      <c r="AF47" s="9" t="s">
        <v>98</v>
      </c>
      <c r="AG47" s="9">
        <v>40</v>
      </c>
    </row>
    <row r="48" spans="1:33" ht="20.25" customHeight="1">
      <c r="A48" s="202"/>
      <c r="B48" s="131"/>
      <c r="C48" s="73" t="s">
        <v>37</v>
      </c>
      <c r="D48" s="22"/>
      <c r="E48" s="74"/>
      <c r="F48" s="24" t="s">
        <v>38</v>
      </c>
      <c r="G48" s="75"/>
      <c r="H48" s="76" t="s">
        <v>37</v>
      </c>
      <c r="I48" s="20"/>
      <c r="J48" s="76" t="s">
        <v>39</v>
      </c>
      <c r="K48" s="20"/>
      <c r="L48" s="73" t="s">
        <v>40</v>
      </c>
      <c r="M48" s="192"/>
      <c r="N48" s="210"/>
      <c r="O48" s="86"/>
      <c r="P48" s="143"/>
      <c r="S48" s="97">
        <f>IF(D44="","",LEN(D44))</f>
        <v>3</v>
      </c>
      <c r="T48" s="97">
        <f>IF(E44="","",LEN(E44))</f>
        <v>1</v>
      </c>
      <c r="U48" s="98"/>
      <c r="V48" s="94"/>
      <c r="W48" s="116" t="str">
        <f aca="true" t="shared" si="7" ref="W48:W57">IF(ISBLANK(B44),"",$D$8)</f>
        <v>松西</v>
      </c>
      <c r="X48" s="117" t="str">
        <f ca="1">IF(ISBLANK(D44),"",D44&amp;OFFSET('氏名５文字関数'!$J$4,S48,T48)&amp;E44&amp;B44&amp;"年")</f>
        <v>▼▼▼　○2年</v>
      </c>
      <c r="Y48" s="118"/>
      <c r="AE48" s="9" t="s">
        <v>99</v>
      </c>
      <c r="AF48" s="9" t="s">
        <v>99</v>
      </c>
      <c r="AG48" s="9">
        <v>41</v>
      </c>
    </row>
    <row r="49" spans="1:33" ht="20.25" customHeight="1">
      <c r="A49" s="202"/>
      <c r="B49" s="131"/>
      <c r="C49" s="73" t="s">
        <v>37</v>
      </c>
      <c r="D49" s="22"/>
      <c r="E49" s="74"/>
      <c r="F49" s="24" t="s">
        <v>38</v>
      </c>
      <c r="G49" s="75"/>
      <c r="H49" s="76" t="s">
        <v>37</v>
      </c>
      <c r="I49" s="20"/>
      <c r="J49" s="76" t="s">
        <v>39</v>
      </c>
      <c r="K49" s="20"/>
      <c r="L49" s="73" t="s">
        <v>40</v>
      </c>
      <c r="M49" s="192"/>
      <c r="N49" s="210"/>
      <c r="O49" s="86"/>
      <c r="P49" s="143"/>
      <c r="S49" s="97">
        <f aca="true" t="shared" si="8" ref="S49:T57">IF(D45="","",LEN(D45))</f>
        <v>2</v>
      </c>
      <c r="T49" s="97">
        <f t="shared" si="8"/>
        <v>3</v>
      </c>
      <c r="U49" s="98"/>
      <c r="V49" s="153"/>
      <c r="W49" s="154" t="str">
        <f t="shared" si="7"/>
        <v>松西</v>
      </c>
      <c r="X49" s="155" t="str">
        <f ca="1">IF(ISBLANK(D45),"",D45&amp;OFFSET('氏名５文字関数'!$J$4,S49,T49)&amp;E45&amp;B45&amp;"年")</f>
        <v>松山小太郎中3年</v>
      </c>
      <c r="Y49" s="118"/>
      <c r="AE49" s="9" t="s">
        <v>100</v>
      </c>
      <c r="AF49" s="9" t="s">
        <v>101</v>
      </c>
      <c r="AG49" s="9">
        <v>42</v>
      </c>
    </row>
    <row r="50" spans="1:33" ht="20.25" customHeight="1">
      <c r="A50" s="202"/>
      <c r="B50" s="131"/>
      <c r="C50" s="73" t="s">
        <v>37</v>
      </c>
      <c r="D50" s="22"/>
      <c r="E50" s="74"/>
      <c r="F50" s="24" t="s">
        <v>38</v>
      </c>
      <c r="G50" s="75"/>
      <c r="H50" s="76" t="s">
        <v>37</v>
      </c>
      <c r="I50" s="20"/>
      <c r="J50" s="76" t="s">
        <v>39</v>
      </c>
      <c r="K50" s="20"/>
      <c r="L50" s="73" t="s">
        <v>40</v>
      </c>
      <c r="M50" s="192"/>
      <c r="N50" s="210"/>
      <c r="O50" s="86"/>
      <c r="P50" s="143"/>
      <c r="S50" s="97"/>
      <c r="T50" s="97"/>
      <c r="U50" s="98"/>
      <c r="V50" s="153"/>
      <c r="W50" s="154">
        <f t="shared" si="7"/>
      </c>
      <c r="X50" s="155">
        <f ca="1">IF(ISBLANK(D46),"",D46&amp;OFFSET('氏名５文字関数'!$J$4,S50,T50)&amp;E46&amp;B46&amp;"年")</f>
      </c>
      <c r="Y50" s="118"/>
      <c r="AE50" s="9" t="s">
        <v>102</v>
      </c>
      <c r="AF50" s="9" t="s">
        <v>102</v>
      </c>
      <c r="AG50" s="9">
        <v>43</v>
      </c>
    </row>
    <row r="51" spans="1:33" ht="20.25" customHeight="1">
      <c r="A51" s="202"/>
      <c r="B51" s="131"/>
      <c r="C51" s="73" t="s">
        <v>37</v>
      </c>
      <c r="D51" s="22"/>
      <c r="E51" s="74"/>
      <c r="F51" s="24" t="s">
        <v>38</v>
      </c>
      <c r="G51" s="75"/>
      <c r="H51" s="76" t="s">
        <v>37</v>
      </c>
      <c r="I51" s="20"/>
      <c r="J51" s="76" t="s">
        <v>39</v>
      </c>
      <c r="K51" s="20"/>
      <c r="L51" s="73" t="s">
        <v>40</v>
      </c>
      <c r="M51" s="192"/>
      <c r="N51" s="210"/>
      <c r="O51" s="86"/>
      <c r="P51" s="143"/>
      <c r="S51" s="97"/>
      <c r="T51" s="97"/>
      <c r="U51" s="98"/>
      <c r="V51" s="108"/>
      <c r="W51" s="109">
        <f t="shared" si="7"/>
      </c>
      <c r="X51" s="110">
        <f ca="1">IF(ISBLANK(D47),"",D47&amp;OFFSET('氏名５文字関数'!$J$4,S51,T51)&amp;E47&amp;B47&amp;"年")</f>
      </c>
      <c r="Y51" s="118"/>
      <c r="AE51" s="9" t="s">
        <v>103</v>
      </c>
      <c r="AF51" s="9" t="s">
        <v>104</v>
      </c>
      <c r="AG51" s="9">
        <v>44</v>
      </c>
    </row>
    <row r="52" spans="1:33" ht="20.25" customHeight="1">
      <c r="A52" s="202"/>
      <c r="B52" s="131"/>
      <c r="C52" s="73" t="s">
        <v>37</v>
      </c>
      <c r="D52" s="22"/>
      <c r="E52" s="74"/>
      <c r="F52" s="24" t="s">
        <v>38</v>
      </c>
      <c r="G52" s="75"/>
      <c r="H52" s="76" t="s">
        <v>37</v>
      </c>
      <c r="I52" s="20"/>
      <c r="J52" s="76" t="s">
        <v>39</v>
      </c>
      <c r="K52" s="20"/>
      <c r="L52" s="73" t="s">
        <v>40</v>
      </c>
      <c r="M52" s="192"/>
      <c r="N52" s="210"/>
      <c r="O52" s="86"/>
      <c r="P52" s="143"/>
      <c r="S52" s="97"/>
      <c r="T52" s="97"/>
      <c r="U52" s="98"/>
      <c r="V52" s="108"/>
      <c r="W52" s="109">
        <f t="shared" si="7"/>
      </c>
      <c r="X52" s="110">
        <f ca="1">IF(ISBLANK(D48),"",D48&amp;OFFSET('氏名５文字関数'!$J$4,S52,T52)&amp;E48&amp;B48&amp;"年")</f>
      </c>
      <c r="Y52" s="118"/>
      <c r="AE52" s="9" t="s">
        <v>105</v>
      </c>
      <c r="AF52" s="9" t="s">
        <v>106</v>
      </c>
      <c r="AG52" s="9">
        <v>45</v>
      </c>
    </row>
    <row r="53" spans="1:33" ht="20.25" customHeight="1">
      <c r="A53" s="203"/>
      <c r="B53" s="132"/>
      <c r="C53" s="133" t="s">
        <v>37</v>
      </c>
      <c r="D53" s="134"/>
      <c r="E53" s="135"/>
      <c r="F53" s="136" t="s">
        <v>38</v>
      </c>
      <c r="G53" s="137"/>
      <c r="H53" s="138" t="s">
        <v>37</v>
      </c>
      <c r="I53" s="144"/>
      <c r="J53" s="138" t="s">
        <v>39</v>
      </c>
      <c r="K53" s="144"/>
      <c r="L53" s="133" t="s">
        <v>40</v>
      </c>
      <c r="M53" s="198"/>
      <c r="N53" s="211"/>
      <c r="O53" s="87"/>
      <c r="P53" s="145"/>
      <c r="S53" s="97">
        <f t="shared" si="8"/>
      </c>
      <c r="T53" s="97">
        <f t="shared" si="8"/>
      </c>
      <c r="U53" s="98"/>
      <c r="V53" s="108">
        <f>IF(ISBLANK(A49),"",$D$8)</f>
      </c>
      <c r="W53" s="109">
        <f t="shared" si="7"/>
      </c>
      <c r="X53" s="110">
        <f ca="1">IF(ISBLANK(D49),"",D49&amp;OFFSET('氏名５文字関数'!$J$4,S53,T53)&amp;E49&amp;B49&amp;"年")</f>
      </c>
      <c r="Y53" s="118"/>
      <c r="AE53" s="9" t="s">
        <v>107</v>
      </c>
      <c r="AF53" s="9" t="s">
        <v>107</v>
      </c>
      <c r="AG53" s="9">
        <v>46</v>
      </c>
    </row>
    <row r="54" spans="19:33" ht="20.25" customHeight="1">
      <c r="S54" s="97">
        <f t="shared" si="8"/>
      </c>
      <c r="T54" s="97">
        <f t="shared" si="8"/>
      </c>
      <c r="U54" s="98"/>
      <c r="V54" s="108"/>
      <c r="W54" s="109">
        <f t="shared" si="7"/>
      </c>
      <c r="X54" s="110">
        <f ca="1">IF(ISBLANK(D50),"",D50&amp;OFFSET('氏名５文字関数'!$J$4,S54,T54)&amp;E50&amp;B50&amp;"年")</f>
      </c>
      <c r="Y54" s="118"/>
      <c r="AE54" s="9" t="s">
        <v>108</v>
      </c>
      <c r="AF54" s="9" t="s">
        <v>109</v>
      </c>
      <c r="AG54" s="9">
        <v>47</v>
      </c>
    </row>
    <row r="55" spans="19:33" ht="20.25" customHeight="1">
      <c r="S55" s="97">
        <f t="shared" si="8"/>
      </c>
      <c r="T55" s="97">
        <f t="shared" si="8"/>
      </c>
      <c r="U55" s="98"/>
      <c r="V55" s="108"/>
      <c r="W55" s="109">
        <f t="shared" si="7"/>
      </c>
      <c r="X55" s="110">
        <f ca="1">IF(ISBLANK(D51),"",D51&amp;OFFSET('氏名５文字関数'!$J$4,S55,T55)&amp;E51&amp;B51&amp;"年")</f>
      </c>
      <c r="AE55" s="9" t="s">
        <v>110</v>
      </c>
      <c r="AF55" s="9" t="s">
        <v>111</v>
      </c>
      <c r="AG55" s="9">
        <v>48</v>
      </c>
    </row>
    <row r="56" spans="19:33" ht="20.25" customHeight="1">
      <c r="S56" s="97">
        <f t="shared" si="8"/>
      </c>
      <c r="T56" s="97">
        <f t="shared" si="8"/>
      </c>
      <c r="U56" s="98"/>
      <c r="V56" s="108"/>
      <c r="W56" s="109">
        <f t="shared" si="7"/>
      </c>
      <c r="X56" s="110">
        <f ca="1">IF(ISBLANK(D52),"",D52&amp;OFFSET('氏名５文字関数'!$J$4,S56,T56)&amp;E52&amp;B52&amp;"年")</f>
      </c>
      <c r="AE56" s="9" t="s">
        <v>112</v>
      </c>
      <c r="AF56" s="9" t="s">
        <v>112</v>
      </c>
      <c r="AG56" s="9">
        <v>49</v>
      </c>
    </row>
    <row r="57" spans="19:33" ht="20.25" customHeight="1">
      <c r="S57" s="97">
        <f t="shared" si="8"/>
      </c>
      <c r="T57" s="97">
        <f t="shared" si="8"/>
      </c>
      <c r="U57" s="98"/>
      <c r="V57" s="113"/>
      <c r="W57" s="114">
        <f t="shared" si="7"/>
      </c>
      <c r="X57" s="115">
        <f ca="1">IF(ISBLANK(D53),"",D53&amp;OFFSET('氏名５文字関数'!$J$4,S57,T57)&amp;E53&amp;B53&amp;"年")</f>
      </c>
      <c r="AE57" s="9" t="s">
        <v>38</v>
      </c>
      <c r="AF57" s="9" t="s">
        <v>113</v>
      </c>
      <c r="AG57" s="9">
        <v>50</v>
      </c>
    </row>
    <row r="58" spans="31:33" ht="18" customHeight="1">
      <c r="AE58" s="9" t="s">
        <v>114</v>
      </c>
      <c r="AF58" s="9" t="s">
        <v>115</v>
      </c>
      <c r="AG58" s="9">
        <v>51</v>
      </c>
    </row>
    <row r="59" spans="31:33" ht="18" customHeight="1">
      <c r="AE59" s="9" t="s">
        <v>116</v>
      </c>
      <c r="AF59" s="9" t="s">
        <v>116</v>
      </c>
      <c r="AG59" s="9">
        <v>52</v>
      </c>
    </row>
    <row r="60" spans="31:33" ht="18" customHeight="1">
      <c r="AE60" s="9" t="s">
        <v>117</v>
      </c>
      <c r="AF60" s="9" t="s">
        <v>118</v>
      </c>
      <c r="AG60" s="9">
        <v>53</v>
      </c>
    </row>
    <row r="61" spans="31:33" ht="18" customHeight="1">
      <c r="AE61" s="9" t="s">
        <v>119</v>
      </c>
      <c r="AF61" s="9" t="s">
        <v>119</v>
      </c>
      <c r="AG61" s="9">
        <v>54</v>
      </c>
    </row>
    <row r="62" spans="31:33" ht="18" customHeight="1">
      <c r="AE62" s="9" t="s">
        <v>120</v>
      </c>
      <c r="AF62" s="9" t="s">
        <v>120</v>
      </c>
      <c r="AG62" s="9">
        <v>55</v>
      </c>
    </row>
    <row r="63" spans="31:33" ht="18" customHeight="1">
      <c r="AE63" s="9" t="s">
        <v>121</v>
      </c>
      <c r="AF63" s="9" t="s">
        <v>122</v>
      </c>
      <c r="AG63" s="9">
        <v>56</v>
      </c>
    </row>
    <row r="64" spans="31:33" ht="18" customHeight="1">
      <c r="AE64" s="9" t="s">
        <v>123</v>
      </c>
      <c r="AF64" s="9" t="s">
        <v>124</v>
      </c>
      <c r="AG64" s="9">
        <v>57</v>
      </c>
    </row>
    <row r="65" spans="31:33" ht="18" customHeight="1">
      <c r="AE65" s="9" t="s">
        <v>125</v>
      </c>
      <c r="AF65" s="9" t="s">
        <v>126</v>
      </c>
      <c r="AG65" s="9">
        <v>58</v>
      </c>
    </row>
    <row r="66" spans="31:33" ht="18" customHeight="1">
      <c r="AE66" s="9" t="s">
        <v>127</v>
      </c>
      <c r="AF66" s="9" t="s">
        <v>128</v>
      </c>
      <c r="AG66" s="9">
        <v>59</v>
      </c>
    </row>
    <row r="67" spans="31:33" ht="18" customHeight="1">
      <c r="AE67" s="9" t="s">
        <v>129</v>
      </c>
      <c r="AF67" s="9" t="s">
        <v>129</v>
      </c>
      <c r="AG67" s="9">
        <v>60</v>
      </c>
    </row>
    <row r="68" spans="31:33" ht="13.5">
      <c r="AE68" s="9" t="s">
        <v>130</v>
      </c>
      <c r="AF68" s="9" t="s">
        <v>130</v>
      </c>
      <c r="AG68" s="9">
        <v>61</v>
      </c>
    </row>
    <row r="69" spans="31:33" ht="13.5">
      <c r="AE69" s="9" t="s">
        <v>131</v>
      </c>
      <c r="AF69" s="9" t="s">
        <v>132</v>
      </c>
      <c r="AG69" s="9">
        <v>62</v>
      </c>
    </row>
    <row r="70" spans="31:33" ht="13.5">
      <c r="AE70" s="9" t="s">
        <v>133</v>
      </c>
      <c r="AF70" s="9" t="s">
        <v>133</v>
      </c>
      <c r="AG70" s="9">
        <v>63</v>
      </c>
    </row>
    <row r="71" spans="31:33" ht="13.5">
      <c r="AE71" s="9" t="s">
        <v>134</v>
      </c>
      <c r="AF71" s="9" t="s">
        <v>135</v>
      </c>
      <c r="AG71" s="9">
        <v>64</v>
      </c>
    </row>
    <row r="72" spans="31:33" ht="13.5">
      <c r="AE72" s="9" t="s">
        <v>136</v>
      </c>
      <c r="AF72" s="9" t="s">
        <v>137</v>
      </c>
      <c r="AG72" s="9">
        <v>65</v>
      </c>
    </row>
    <row r="73" spans="31:33" ht="13.5">
      <c r="AE73" s="9" t="s">
        <v>138</v>
      </c>
      <c r="AF73" s="9" t="s">
        <v>139</v>
      </c>
      <c r="AG73" s="9">
        <v>66</v>
      </c>
    </row>
    <row r="74" spans="31:33" ht="13.5">
      <c r="AE74" s="9" t="s">
        <v>140</v>
      </c>
      <c r="AF74" s="9" t="s">
        <v>140</v>
      </c>
      <c r="AG74" s="9">
        <v>67</v>
      </c>
    </row>
    <row r="75" spans="31:33" ht="13.5">
      <c r="AE75" s="9" t="s">
        <v>141</v>
      </c>
      <c r="AF75" s="9" t="s">
        <v>141</v>
      </c>
      <c r="AG75" s="9">
        <v>68</v>
      </c>
    </row>
    <row r="76" spans="31:33" ht="13.5">
      <c r="AE76" s="9" t="s">
        <v>142</v>
      </c>
      <c r="AF76" s="9" t="s">
        <v>143</v>
      </c>
      <c r="AG76" s="9">
        <v>69</v>
      </c>
    </row>
    <row r="77" spans="31:33" ht="13.5">
      <c r="AE77" s="9" t="s">
        <v>144</v>
      </c>
      <c r="AF77" s="9" t="s">
        <v>144</v>
      </c>
      <c r="AG77" s="9">
        <v>70</v>
      </c>
    </row>
    <row r="78" spans="31:33" ht="13.5">
      <c r="AE78" s="9" t="s">
        <v>145</v>
      </c>
      <c r="AF78" s="9" t="s">
        <v>146</v>
      </c>
      <c r="AG78" s="9">
        <v>71</v>
      </c>
    </row>
    <row r="79" spans="31:33" ht="13.5">
      <c r="AE79" s="9" t="s">
        <v>147</v>
      </c>
      <c r="AF79" s="9" t="s">
        <v>148</v>
      </c>
      <c r="AG79" s="9">
        <v>72</v>
      </c>
    </row>
    <row r="80" spans="31:33" ht="13.5">
      <c r="AE80" s="9" t="s">
        <v>149</v>
      </c>
      <c r="AF80" s="9" t="s">
        <v>150</v>
      </c>
      <c r="AG80" s="9">
        <v>73</v>
      </c>
    </row>
  </sheetData>
  <sheetProtection formatCells="0" formatColumns="0" formatRows="0"/>
  <mergeCells count="54">
    <mergeCell ref="M50:N50"/>
    <mergeCell ref="M51:N51"/>
    <mergeCell ref="M52:N52"/>
    <mergeCell ref="M53:N53"/>
    <mergeCell ref="A44:A53"/>
    <mergeCell ref="M44:N44"/>
    <mergeCell ref="M45:N45"/>
    <mergeCell ref="M46:N46"/>
    <mergeCell ref="M47:N47"/>
    <mergeCell ref="M48:N48"/>
    <mergeCell ref="M49:N49"/>
    <mergeCell ref="M38:P38"/>
    <mergeCell ref="M39:P39"/>
    <mergeCell ref="M40:P40"/>
    <mergeCell ref="M41:P41"/>
    <mergeCell ref="M42:P42"/>
    <mergeCell ref="M43:P43"/>
    <mergeCell ref="M32:P32"/>
    <mergeCell ref="M33:P33"/>
    <mergeCell ref="M34:P34"/>
    <mergeCell ref="M35:P35"/>
    <mergeCell ref="M36:P36"/>
    <mergeCell ref="M37:P37"/>
    <mergeCell ref="M26:P26"/>
    <mergeCell ref="M27:P27"/>
    <mergeCell ref="M28:P28"/>
    <mergeCell ref="M29:P29"/>
    <mergeCell ref="M30:P30"/>
    <mergeCell ref="M31:P31"/>
    <mergeCell ref="M20:P20"/>
    <mergeCell ref="M21:P21"/>
    <mergeCell ref="M22:P22"/>
    <mergeCell ref="M23:P23"/>
    <mergeCell ref="M24:P24"/>
    <mergeCell ref="M25:P25"/>
    <mergeCell ref="M12:N12"/>
    <mergeCell ref="A15:P15"/>
    <mergeCell ref="A16:P16"/>
    <mergeCell ref="F18:L18"/>
    <mergeCell ref="M18:P18"/>
    <mergeCell ref="M19:P19"/>
    <mergeCell ref="D7:E7"/>
    <mergeCell ref="M7:N7"/>
    <mergeCell ref="D8:E8"/>
    <mergeCell ref="M8:N8"/>
    <mergeCell ref="D10:E10"/>
    <mergeCell ref="D11:E11"/>
    <mergeCell ref="M11:N11"/>
    <mergeCell ref="A1:O1"/>
    <mergeCell ref="B3:E3"/>
    <mergeCell ref="B4:E4"/>
    <mergeCell ref="G4:H4"/>
    <mergeCell ref="J4:L4"/>
    <mergeCell ref="J5:L5"/>
  </mergeCells>
  <dataValidations count="1">
    <dataValidation type="list" allowBlank="1" showInputMessage="1" showErrorMessage="1" sqref="D8">
      <formula1>$AE$8:$AE$81</formula1>
    </dataValidation>
  </dataValidations>
  <printOptions horizontalCentered="1" verticalCentered="1"/>
  <pageMargins left="0.39" right="0.2" top="0.39" bottom="0.39" header="0" footer="0.51"/>
  <pageSetup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47" sqref="D47:E48"/>
    </sheetView>
  </sheetViews>
  <sheetFormatPr defaultColWidth="9.00390625" defaultRowHeight="13.5"/>
  <cols>
    <col min="1" max="1" width="3.625" style="9" customWidth="1"/>
    <col min="2" max="2" width="2.875" style="9" customWidth="1"/>
    <col min="3" max="3" width="3.125" style="9" customWidth="1"/>
    <col min="4" max="5" width="8.50390625" style="9" customWidth="1"/>
    <col min="6" max="6" width="5.25390625" style="9" bestFit="1" customWidth="1"/>
    <col min="7" max="7" width="3.50390625" style="9" bestFit="1" customWidth="1"/>
    <col min="8" max="8" width="2.75390625" style="9" customWidth="1"/>
    <col min="9" max="9" width="3.625" style="9" customWidth="1"/>
    <col min="10" max="10" width="3.375" style="9" bestFit="1" customWidth="1"/>
    <col min="11" max="11" width="3.625" style="9" customWidth="1"/>
    <col min="12" max="12" width="3.375" style="9" bestFit="1" customWidth="1"/>
    <col min="13" max="13" width="12.00390625" style="9" customWidth="1"/>
    <col min="14" max="14" width="19.625" style="9" customWidth="1"/>
    <col min="15" max="15" width="4.625" style="9" customWidth="1"/>
    <col min="16" max="16" width="3.625" style="9" customWidth="1"/>
    <col min="17" max="17" width="4.25390625" style="9" customWidth="1"/>
    <col min="18" max="18" width="3.625" style="9" customWidth="1"/>
    <col min="19" max="20" width="3.625" style="9" hidden="1" customWidth="1"/>
    <col min="21" max="21" width="3.625" style="9" customWidth="1"/>
    <col min="22" max="22" width="3.50390625" style="9" bestFit="1" customWidth="1"/>
    <col min="23" max="23" width="5.50390625" style="9" bestFit="1" customWidth="1"/>
    <col min="24" max="24" width="31.625" style="9" bestFit="1" customWidth="1"/>
    <col min="25" max="25" width="9.50390625" style="9" bestFit="1" customWidth="1"/>
    <col min="26" max="31" width="3.625" style="9" customWidth="1"/>
    <col min="32" max="16384" width="9.00390625" style="9" customWidth="1"/>
  </cols>
  <sheetData>
    <row r="1" spans="1:15" ht="17.25">
      <c r="A1" s="213" t="str">
        <f ca="1">"平成"&amp;YEAR(TODAY())-1988&amp;"年度愛媛県高等学校総合体育大会卓球競技の部地区予選会申込書"</f>
        <v>平成34年度愛媛県高等学校総合体育大会卓球競技の部地区予選会申込書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3" spans="1:25" ht="22.5" customHeight="1">
      <c r="A3" s="214" t="s">
        <v>7</v>
      </c>
      <c r="B3" s="180"/>
      <c r="C3" s="215"/>
      <c r="D3" s="166" t="s">
        <v>88</v>
      </c>
      <c r="E3" s="216"/>
      <c r="F3" s="216"/>
      <c r="G3" s="217"/>
      <c r="H3" s="13"/>
      <c r="I3" s="13"/>
      <c r="J3" s="13"/>
      <c r="K3" s="166" t="s">
        <v>3</v>
      </c>
      <c r="L3" s="167"/>
      <c r="M3" s="79" t="s">
        <v>184</v>
      </c>
      <c r="N3" s="80" t="s">
        <v>185</v>
      </c>
      <c r="O3" s="79" t="s">
        <v>186</v>
      </c>
      <c r="W3" s="90"/>
      <c r="Y3" s="90"/>
    </row>
    <row r="4" ht="9" customHeight="1"/>
    <row r="5" spans="1:4" ht="13.5">
      <c r="A5" s="218" t="s">
        <v>187</v>
      </c>
      <c r="B5" s="218"/>
      <c r="C5" s="14"/>
      <c r="D5" s="14"/>
    </row>
    <row r="6" spans="1:14" ht="13.5">
      <c r="A6" s="15"/>
      <c r="B6" s="219" t="s">
        <v>33</v>
      </c>
      <c r="C6" s="219"/>
      <c r="D6" s="17" t="s">
        <v>1</v>
      </c>
      <c r="E6" s="18" t="s">
        <v>2</v>
      </c>
      <c r="F6" s="220" t="s">
        <v>34</v>
      </c>
      <c r="G6" s="184"/>
      <c r="H6" s="184"/>
      <c r="I6" s="184"/>
      <c r="J6" s="184"/>
      <c r="K6" s="184"/>
      <c r="L6" s="185"/>
      <c r="N6" s="81" t="s">
        <v>188</v>
      </c>
    </row>
    <row r="7" spans="1:28" ht="18.75" customHeight="1">
      <c r="A7" s="19">
        <v>1</v>
      </c>
      <c r="B7" s="20">
        <v>3</v>
      </c>
      <c r="C7" s="21" t="s">
        <v>37</v>
      </c>
      <c r="D7" s="22" t="s">
        <v>153</v>
      </c>
      <c r="E7" s="23" t="s">
        <v>182</v>
      </c>
      <c r="F7" s="24" t="s">
        <v>38</v>
      </c>
      <c r="G7" s="25">
        <f ca="1">YEAR(TODAY())-2003-B7</f>
        <v>16</v>
      </c>
      <c r="H7" s="26" t="s">
        <v>37</v>
      </c>
      <c r="I7" s="52">
        <v>4</v>
      </c>
      <c r="J7" s="26" t="s">
        <v>39</v>
      </c>
      <c r="K7" s="52">
        <v>4</v>
      </c>
      <c r="L7" s="73" t="s">
        <v>40</v>
      </c>
      <c r="N7" s="82" t="s">
        <v>87</v>
      </c>
      <c r="AA7" s="9" t="s">
        <v>12</v>
      </c>
      <c r="AB7" s="9" t="s">
        <v>13</v>
      </c>
    </row>
    <row r="8" spans="1:28" ht="18.75" customHeight="1">
      <c r="A8" s="27">
        <v>2</v>
      </c>
      <c r="B8" s="28">
        <v>3</v>
      </c>
      <c r="C8" s="29" t="s">
        <v>37</v>
      </c>
      <c r="D8" s="30" t="s">
        <v>162</v>
      </c>
      <c r="E8" s="31" t="s">
        <v>163</v>
      </c>
      <c r="F8" s="32" t="s">
        <v>38</v>
      </c>
      <c r="G8" s="33">
        <f ca="1">YEAR(TODAY())-2003-B8</f>
        <v>16</v>
      </c>
      <c r="H8" s="34" t="s">
        <v>37</v>
      </c>
      <c r="I8" s="28">
        <v>9</v>
      </c>
      <c r="J8" s="34" t="s">
        <v>39</v>
      </c>
      <c r="K8" s="28">
        <v>3</v>
      </c>
      <c r="L8" s="29" t="s">
        <v>40</v>
      </c>
      <c r="AA8" s="9" t="s">
        <v>14</v>
      </c>
      <c r="AB8" s="9" t="s">
        <v>14</v>
      </c>
    </row>
    <row r="9" spans="1:31" ht="18.75" customHeight="1">
      <c r="A9" s="27">
        <v>3</v>
      </c>
      <c r="B9" s="28">
        <v>2</v>
      </c>
      <c r="C9" s="29" t="s">
        <v>37</v>
      </c>
      <c r="D9" s="30" t="s">
        <v>159</v>
      </c>
      <c r="E9" s="31" t="s">
        <v>160</v>
      </c>
      <c r="F9" s="32" t="s">
        <v>38</v>
      </c>
      <c r="G9" s="33">
        <f ca="1">YEAR(TODAY())-2003-B9</f>
        <v>17</v>
      </c>
      <c r="H9" s="34" t="s">
        <v>37</v>
      </c>
      <c r="I9" s="28">
        <v>11</v>
      </c>
      <c r="J9" s="34" t="s">
        <v>39</v>
      </c>
      <c r="K9" s="28">
        <v>12</v>
      </c>
      <c r="L9" s="29" t="s">
        <v>40</v>
      </c>
      <c r="N9" s="83" t="s">
        <v>9</v>
      </c>
      <c r="AA9" s="9" t="s">
        <v>17</v>
      </c>
      <c r="AB9" s="9" t="s">
        <v>17</v>
      </c>
      <c r="AD9" s="45"/>
      <c r="AE9" s="45"/>
    </row>
    <row r="10" spans="1:28" ht="18.75" customHeight="1">
      <c r="A10" s="27">
        <v>4</v>
      </c>
      <c r="B10" s="28">
        <v>2</v>
      </c>
      <c r="C10" s="29" t="s">
        <v>37</v>
      </c>
      <c r="D10" s="30" t="s">
        <v>179</v>
      </c>
      <c r="E10" s="31" t="s">
        <v>180</v>
      </c>
      <c r="F10" s="32" t="s">
        <v>38</v>
      </c>
      <c r="G10" s="33">
        <f ca="1">YEAR(TODAY())-2003-B10</f>
        <v>17</v>
      </c>
      <c r="H10" s="34" t="s">
        <v>37</v>
      </c>
      <c r="I10" s="28">
        <v>11</v>
      </c>
      <c r="J10" s="34" t="s">
        <v>39</v>
      </c>
      <c r="K10" s="28">
        <v>19</v>
      </c>
      <c r="L10" s="29" t="s">
        <v>40</v>
      </c>
      <c r="N10" s="82"/>
      <c r="AA10" s="9" t="s">
        <v>18</v>
      </c>
      <c r="AB10" s="9" t="s">
        <v>19</v>
      </c>
    </row>
    <row r="11" spans="1:28" ht="18.75" customHeight="1">
      <c r="A11" s="27">
        <v>5</v>
      </c>
      <c r="B11" s="28">
        <v>2</v>
      </c>
      <c r="C11" s="29" t="s">
        <v>37</v>
      </c>
      <c r="D11" s="30" t="s">
        <v>165</v>
      </c>
      <c r="E11" s="31" t="s">
        <v>166</v>
      </c>
      <c r="F11" s="32" t="s">
        <v>38</v>
      </c>
      <c r="G11" s="33">
        <f ca="1">YEAR(TODAY())-2002-B11</f>
        <v>18</v>
      </c>
      <c r="H11" s="34" t="s">
        <v>37</v>
      </c>
      <c r="I11" s="28">
        <v>3</v>
      </c>
      <c r="J11" s="34" t="s">
        <v>39</v>
      </c>
      <c r="K11" s="28">
        <v>13</v>
      </c>
      <c r="L11" s="29" t="s">
        <v>40</v>
      </c>
      <c r="AA11" s="9" t="s">
        <v>20</v>
      </c>
      <c r="AB11" s="9" t="s">
        <v>21</v>
      </c>
    </row>
    <row r="12" spans="1:28" ht="18.75" customHeight="1">
      <c r="A12" s="27">
        <v>6</v>
      </c>
      <c r="B12" s="28">
        <v>2</v>
      </c>
      <c r="C12" s="29" t="s">
        <v>37</v>
      </c>
      <c r="D12" s="30" t="s">
        <v>171</v>
      </c>
      <c r="E12" s="31" t="s">
        <v>172</v>
      </c>
      <c r="F12" s="32" t="s">
        <v>38</v>
      </c>
      <c r="G12" s="33">
        <f ca="1">YEAR(TODAY())-2003-B12</f>
        <v>17</v>
      </c>
      <c r="H12" s="34" t="s">
        <v>37</v>
      </c>
      <c r="I12" s="28">
        <v>9</v>
      </c>
      <c r="J12" s="34" t="s">
        <v>39</v>
      </c>
      <c r="K12" s="28">
        <v>19</v>
      </c>
      <c r="L12" s="29" t="s">
        <v>40</v>
      </c>
      <c r="N12" s="83" t="s">
        <v>16</v>
      </c>
      <c r="AA12" s="9" t="s">
        <v>22</v>
      </c>
      <c r="AB12" s="9" t="s">
        <v>23</v>
      </c>
    </row>
    <row r="13" spans="1:28" ht="18.75" customHeight="1">
      <c r="A13" s="35">
        <v>7</v>
      </c>
      <c r="B13" s="36">
        <v>1</v>
      </c>
      <c r="C13" s="37" t="s">
        <v>37</v>
      </c>
      <c r="D13" s="38" t="s">
        <v>160</v>
      </c>
      <c r="E13" s="39" t="s">
        <v>168</v>
      </c>
      <c r="F13" s="40" t="s">
        <v>38</v>
      </c>
      <c r="G13" s="41">
        <f ca="1">YEAR(TODAY())-2002-B13</f>
        <v>19</v>
      </c>
      <c r="H13" s="42" t="s">
        <v>37</v>
      </c>
      <c r="I13" s="36">
        <v>1</v>
      </c>
      <c r="J13" s="42" t="s">
        <v>39</v>
      </c>
      <c r="K13" s="36">
        <v>3</v>
      </c>
      <c r="L13" s="37" t="s">
        <v>40</v>
      </c>
      <c r="N13" s="82"/>
      <c r="AA13" s="9" t="s">
        <v>24</v>
      </c>
      <c r="AB13" s="9" t="s">
        <v>25</v>
      </c>
    </row>
    <row r="14" spans="27:28" ht="13.5">
      <c r="AA14" s="9" t="s">
        <v>27</v>
      </c>
      <c r="AB14" s="9" t="s">
        <v>28</v>
      </c>
    </row>
    <row r="15" spans="1:28" ht="13.5">
      <c r="A15" s="43" t="s">
        <v>189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84"/>
      <c r="N15" s="84"/>
      <c r="O15" s="84"/>
      <c r="P15" s="84"/>
      <c r="AA15" s="9" t="s">
        <v>30</v>
      </c>
      <c r="AB15" s="9" t="s">
        <v>30</v>
      </c>
    </row>
    <row r="16" spans="1:28" ht="14.2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85"/>
      <c r="N16" s="85"/>
      <c r="O16" s="85"/>
      <c r="P16" s="85"/>
      <c r="S16" s="14"/>
      <c r="T16" s="14"/>
      <c r="AA16" s="9" t="s">
        <v>31</v>
      </c>
      <c r="AB16" s="9" t="s">
        <v>32</v>
      </c>
    </row>
    <row r="17" spans="1:28" s="8" customFormat="1" ht="13.5">
      <c r="A17" s="222" t="s">
        <v>190</v>
      </c>
      <c r="B17" s="222"/>
      <c r="C17" s="222"/>
      <c r="D17" s="222"/>
      <c r="E17" s="46"/>
      <c r="AA17" s="8" t="s">
        <v>36</v>
      </c>
      <c r="AB17" s="8" t="s">
        <v>36</v>
      </c>
    </row>
    <row r="18" spans="1:28" s="8" customFormat="1" ht="13.5">
      <c r="A18" s="15"/>
      <c r="B18" s="47" t="s">
        <v>33</v>
      </c>
      <c r="C18" s="48"/>
      <c r="D18" s="49" t="s">
        <v>1</v>
      </c>
      <c r="E18" s="18" t="s">
        <v>2</v>
      </c>
      <c r="F18" s="220" t="s">
        <v>34</v>
      </c>
      <c r="G18" s="184"/>
      <c r="H18" s="184"/>
      <c r="I18" s="184"/>
      <c r="J18" s="184"/>
      <c r="K18" s="184"/>
      <c r="L18" s="185"/>
      <c r="M18" s="223" t="s">
        <v>191</v>
      </c>
      <c r="N18" s="224"/>
      <c r="O18" s="225" t="s">
        <v>192</v>
      </c>
      <c r="P18" s="208"/>
      <c r="S18" s="91"/>
      <c r="T18" s="92" t="s">
        <v>7</v>
      </c>
      <c r="U18" s="93"/>
      <c r="V18" s="94"/>
      <c r="W18" s="95" t="s">
        <v>41</v>
      </c>
      <c r="X18" s="96" t="s">
        <v>65</v>
      </c>
      <c r="AA18" s="8" t="s">
        <v>44</v>
      </c>
      <c r="AB18" s="8" t="s">
        <v>44</v>
      </c>
    </row>
    <row r="19" spans="1:28" ht="18.75" customHeight="1">
      <c r="A19" s="228">
        <v>1</v>
      </c>
      <c r="B19" s="50">
        <v>3</v>
      </c>
      <c r="C19" s="21" t="s">
        <v>37</v>
      </c>
      <c r="D19" s="51" t="s">
        <v>153</v>
      </c>
      <c r="E19" s="52" t="s">
        <v>182</v>
      </c>
      <c r="F19" s="53" t="s">
        <v>38</v>
      </c>
      <c r="G19" s="52">
        <f ca="1">YEAR(TODAY())-2003-B19</f>
        <v>16</v>
      </c>
      <c r="H19" s="26" t="s">
        <v>37</v>
      </c>
      <c r="I19" s="52">
        <v>4</v>
      </c>
      <c r="J19" s="26" t="s">
        <v>39</v>
      </c>
      <c r="K19" s="52">
        <v>4</v>
      </c>
      <c r="L19" s="21" t="s">
        <v>40</v>
      </c>
      <c r="M19" s="226" t="s">
        <v>193</v>
      </c>
      <c r="N19" s="190"/>
      <c r="O19" s="227"/>
      <c r="P19" s="191"/>
      <c r="S19" s="97">
        <f aca="true" t="shared" si="0" ref="S19:S28">IF(D19="","",LEN(D19))</f>
        <v>2</v>
      </c>
      <c r="T19" s="97">
        <f aca="true" t="shared" si="1" ref="T19:T28">IF(E19="","",LEN(E19))</f>
        <v>3</v>
      </c>
      <c r="U19" s="98"/>
      <c r="V19" s="99">
        <v>1</v>
      </c>
      <c r="W19" s="100" t="str">
        <f>#N/A</f>
        <v>中央</v>
      </c>
      <c r="X19" s="101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118"/>
      <c r="AA19" s="9" t="s">
        <v>45</v>
      </c>
      <c r="AB19" s="9" t="s">
        <v>45</v>
      </c>
    </row>
    <row r="20" spans="1:28" ht="18.75" customHeight="1">
      <c r="A20" s="229"/>
      <c r="B20" s="54">
        <v>3</v>
      </c>
      <c r="C20" s="29" t="s">
        <v>37</v>
      </c>
      <c r="D20" s="30" t="s">
        <v>162</v>
      </c>
      <c r="E20" s="28" t="s">
        <v>163</v>
      </c>
      <c r="F20" s="55" t="s">
        <v>38</v>
      </c>
      <c r="G20" s="28">
        <f ca="1">YEAR(TODAY())-2003-B20</f>
        <v>16</v>
      </c>
      <c r="H20" s="34" t="s">
        <v>37</v>
      </c>
      <c r="I20" s="28">
        <v>9</v>
      </c>
      <c r="J20" s="34" t="s">
        <v>39</v>
      </c>
      <c r="K20" s="28">
        <v>3</v>
      </c>
      <c r="L20" s="29" t="s">
        <v>40</v>
      </c>
      <c r="M20" s="230" t="s">
        <v>194</v>
      </c>
      <c r="N20" s="193"/>
      <c r="O20" s="221"/>
      <c r="P20" s="194"/>
      <c r="S20" s="97">
        <f t="shared" si="0"/>
        <v>2</v>
      </c>
      <c r="T20" s="97">
        <f t="shared" si="1"/>
        <v>1</v>
      </c>
      <c r="U20" s="98"/>
      <c r="V20" s="99">
        <v>2</v>
      </c>
      <c r="W20" s="100" t="str">
        <f>#N/A</f>
        <v>中央</v>
      </c>
      <c r="X20" s="10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118"/>
      <c r="AA20" s="9" t="s">
        <v>46</v>
      </c>
      <c r="AB20" s="9" t="s">
        <v>47</v>
      </c>
    </row>
    <row r="21" spans="1:28" ht="18.75" customHeight="1">
      <c r="A21" s="235">
        <v>2</v>
      </c>
      <c r="B21" s="54">
        <v>2</v>
      </c>
      <c r="C21" s="29" t="s">
        <v>37</v>
      </c>
      <c r="D21" s="30" t="s">
        <v>159</v>
      </c>
      <c r="E21" s="28" t="s">
        <v>160</v>
      </c>
      <c r="F21" s="55" t="s">
        <v>38</v>
      </c>
      <c r="G21" s="28">
        <f ca="1">YEAR(TODAY())-2003-B21</f>
        <v>17</v>
      </c>
      <c r="H21" s="34" t="s">
        <v>37</v>
      </c>
      <c r="I21" s="28">
        <v>11</v>
      </c>
      <c r="J21" s="34" t="s">
        <v>39</v>
      </c>
      <c r="K21" s="28">
        <v>12</v>
      </c>
      <c r="L21" s="29" t="s">
        <v>40</v>
      </c>
      <c r="M21" s="230" t="s">
        <v>195</v>
      </c>
      <c r="N21" s="193"/>
      <c r="O21" s="221"/>
      <c r="P21" s="194"/>
      <c r="S21" s="97">
        <f t="shared" si="0"/>
        <v>1</v>
      </c>
      <c r="T21" s="97">
        <f t="shared" si="1"/>
        <v>3</v>
      </c>
      <c r="U21" s="98"/>
      <c r="V21" s="99">
        <v>3</v>
      </c>
      <c r="W21" s="100" t="str">
        <f>#N/A</f>
        <v>中央</v>
      </c>
      <c r="X21" s="10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118"/>
      <c r="AA21" s="9" t="s">
        <v>48</v>
      </c>
      <c r="AB21" s="9" t="s">
        <v>49</v>
      </c>
    </row>
    <row r="22" spans="1:28" ht="18.75" customHeight="1">
      <c r="A22" s="229"/>
      <c r="B22" s="54">
        <v>2</v>
      </c>
      <c r="C22" s="29" t="s">
        <v>37</v>
      </c>
      <c r="D22" s="30" t="s">
        <v>179</v>
      </c>
      <c r="E22" s="28" t="s">
        <v>180</v>
      </c>
      <c r="F22" s="55" t="s">
        <v>38</v>
      </c>
      <c r="G22" s="28">
        <f ca="1">YEAR(TODAY())-2003-B22</f>
        <v>17</v>
      </c>
      <c r="H22" s="34" t="s">
        <v>37</v>
      </c>
      <c r="I22" s="28">
        <v>11</v>
      </c>
      <c r="J22" s="34" t="s">
        <v>39</v>
      </c>
      <c r="K22" s="28">
        <v>19</v>
      </c>
      <c r="L22" s="29" t="s">
        <v>40</v>
      </c>
      <c r="M22" s="230" t="s">
        <v>196</v>
      </c>
      <c r="N22" s="193"/>
      <c r="O22" s="221"/>
      <c r="P22" s="194"/>
      <c r="S22" s="97">
        <f t="shared" si="0"/>
        <v>3</v>
      </c>
      <c r="T22" s="97">
        <f t="shared" si="1"/>
        <v>1</v>
      </c>
      <c r="U22" s="98"/>
      <c r="V22" s="99">
        <v>4</v>
      </c>
      <c r="W22" s="100" t="str">
        <f>#N/A</f>
        <v>中央</v>
      </c>
      <c r="X22" s="101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118"/>
      <c r="AA22" s="9" t="s">
        <v>52</v>
      </c>
      <c r="AB22" s="9" t="s">
        <v>53</v>
      </c>
    </row>
    <row r="23" spans="1:28" ht="18.75" customHeight="1">
      <c r="A23" s="235">
        <v>3</v>
      </c>
      <c r="B23" s="54">
        <v>2</v>
      </c>
      <c r="C23" s="29" t="s">
        <v>37</v>
      </c>
      <c r="D23" s="30" t="s">
        <v>165</v>
      </c>
      <c r="E23" s="28" t="s">
        <v>166</v>
      </c>
      <c r="F23" s="55" t="s">
        <v>38</v>
      </c>
      <c r="G23" s="28">
        <f aca="true" ca="1" t="shared" si="2" ref="G23:G28">YEAR(TODAY())-2002-B23</f>
        <v>18</v>
      </c>
      <c r="H23" s="34" t="s">
        <v>37</v>
      </c>
      <c r="I23" s="28">
        <v>3</v>
      </c>
      <c r="J23" s="34" t="s">
        <v>39</v>
      </c>
      <c r="K23" s="28">
        <v>13</v>
      </c>
      <c r="L23" s="29" t="s">
        <v>40</v>
      </c>
      <c r="M23" s="230" t="s">
        <v>197</v>
      </c>
      <c r="N23" s="193"/>
      <c r="O23" s="221"/>
      <c r="P23" s="194"/>
      <c r="S23" s="97">
        <f t="shared" si="0"/>
        <v>2</v>
      </c>
      <c r="T23" s="97">
        <f t="shared" si="1"/>
        <v>2</v>
      </c>
      <c r="U23" s="98"/>
      <c r="V23" s="99">
        <v>5</v>
      </c>
      <c r="W23" s="100" t="str">
        <f>#N/A</f>
        <v>中央</v>
      </c>
      <c r="X23" s="101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118"/>
      <c r="AA23" s="9" t="s">
        <v>54</v>
      </c>
      <c r="AB23" s="9" t="s">
        <v>55</v>
      </c>
    </row>
    <row r="24" spans="1:31" ht="18.75" customHeight="1">
      <c r="A24" s="229"/>
      <c r="B24" s="54">
        <v>1</v>
      </c>
      <c r="C24" s="29" t="s">
        <v>37</v>
      </c>
      <c r="D24" s="30" t="s">
        <v>160</v>
      </c>
      <c r="E24" s="28" t="s">
        <v>168</v>
      </c>
      <c r="F24" s="55" t="s">
        <v>38</v>
      </c>
      <c r="G24" s="28">
        <f ca="1" t="shared" si="2"/>
        <v>19</v>
      </c>
      <c r="H24" s="34" t="s">
        <v>37</v>
      </c>
      <c r="I24" s="28">
        <v>1</v>
      </c>
      <c r="J24" s="34" t="s">
        <v>39</v>
      </c>
      <c r="K24" s="28">
        <v>3</v>
      </c>
      <c r="L24" s="29" t="s">
        <v>40</v>
      </c>
      <c r="M24" s="230" t="s">
        <v>198</v>
      </c>
      <c r="N24" s="193"/>
      <c r="O24" s="221" t="s">
        <v>199</v>
      </c>
      <c r="P24" s="194"/>
      <c r="R24" s="103"/>
      <c r="S24" s="97">
        <f t="shared" si="0"/>
        <v>3</v>
      </c>
      <c r="T24" s="97">
        <f t="shared" si="1"/>
        <v>3</v>
      </c>
      <c r="U24" s="104"/>
      <c r="V24" s="105"/>
      <c r="W24" s="105"/>
      <c r="X24" s="105"/>
      <c r="Y24" s="119"/>
      <c r="Z24" s="103"/>
      <c r="AA24" s="103" t="s">
        <v>58</v>
      </c>
      <c r="AB24" s="103" t="s">
        <v>59</v>
      </c>
      <c r="AC24" s="103"/>
      <c r="AD24" s="103"/>
      <c r="AE24" s="103"/>
    </row>
    <row r="25" spans="1:28" ht="18.75" customHeight="1">
      <c r="A25" s="235">
        <v>4</v>
      </c>
      <c r="B25" s="54">
        <v>2</v>
      </c>
      <c r="C25" s="29" t="s">
        <v>37</v>
      </c>
      <c r="D25" s="30" t="s">
        <v>169</v>
      </c>
      <c r="E25" s="28" t="s">
        <v>170</v>
      </c>
      <c r="F25" s="55" t="s">
        <v>38</v>
      </c>
      <c r="G25" s="28">
        <f ca="1">YEAR(TODAY())-2003-B25</f>
        <v>17</v>
      </c>
      <c r="H25" s="34" t="s">
        <v>37</v>
      </c>
      <c r="I25" s="28">
        <v>8</v>
      </c>
      <c r="J25" s="34" t="s">
        <v>39</v>
      </c>
      <c r="K25" s="28">
        <v>10</v>
      </c>
      <c r="L25" s="34" t="s">
        <v>40</v>
      </c>
      <c r="M25" s="230" t="s">
        <v>200</v>
      </c>
      <c r="N25" s="193"/>
      <c r="O25" s="221"/>
      <c r="P25" s="194"/>
      <c r="S25" s="97">
        <f t="shared" si="0"/>
        <v>2</v>
      </c>
      <c r="T25" s="97">
        <f t="shared" si="1"/>
        <v>3</v>
      </c>
      <c r="U25" s="98"/>
      <c r="V25" s="106"/>
      <c r="W25" s="106"/>
      <c r="X25" s="106"/>
      <c r="Y25" s="119"/>
      <c r="AA25" s="9" t="s">
        <v>50</v>
      </c>
      <c r="AB25" s="9" t="s">
        <v>50</v>
      </c>
    </row>
    <row r="26" spans="1:28" ht="18.75" customHeight="1">
      <c r="A26" s="229"/>
      <c r="B26" s="54">
        <v>2</v>
      </c>
      <c r="C26" s="29" t="s">
        <v>37</v>
      </c>
      <c r="D26" s="30" t="s">
        <v>171</v>
      </c>
      <c r="E26" s="28" t="s">
        <v>172</v>
      </c>
      <c r="F26" s="55" t="s">
        <v>38</v>
      </c>
      <c r="G26" s="28">
        <f ca="1">YEAR(TODAY())-2003-B26</f>
        <v>17</v>
      </c>
      <c r="H26" s="34" t="s">
        <v>37</v>
      </c>
      <c r="I26" s="28">
        <v>9</v>
      </c>
      <c r="J26" s="34" t="s">
        <v>39</v>
      </c>
      <c r="K26" s="28">
        <v>19</v>
      </c>
      <c r="L26" s="34" t="s">
        <v>40</v>
      </c>
      <c r="M26" s="192"/>
      <c r="N26" s="193"/>
      <c r="O26" s="232"/>
      <c r="P26" s="194"/>
      <c r="S26" s="97">
        <f t="shared" si="0"/>
        <v>3</v>
      </c>
      <c r="T26" s="97">
        <f t="shared" si="1"/>
        <v>2</v>
      </c>
      <c r="U26" s="98"/>
      <c r="V26" s="107"/>
      <c r="W26" s="107"/>
      <c r="X26" s="107"/>
      <c r="Y26" s="119"/>
      <c r="AA26" s="9" t="s">
        <v>60</v>
      </c>
      <c r="AB26" s="9" t="s">
        <v>60</v>
      </c>
    </row>
    <row r="27" spans="1:28" ht="18.75" customHeight="1">
      <c r="A27" s="235">
        <v>5</v>
      </c>
      <c r="B27" s="54">
        <v>1</v>
      </c>
      <c r="C27" s="29" t="s">
        <v>37</v>
      </c>
      <c r="D27" s="30" t="s">
        <v>173</v>
      </c>
      <c r="E27" s="28" t="s">
        <v>174</v>
      </c>
      <c r="F27" s="55" t="s">
        <v>38</v>
      </c>
      <c r="G27" s="28">
        <f ca="1">YEAR(TODAY())-2003-B27</f>
        <v>18</v>
      </c>
      <c r="H27" s="34" t="s">
        <v>37</v>
      </c>
      <c r="I27" s="28">
        <v>5</v>
      </c>
      <c r="J27" s="34" t="s">
        <v>39</v>
      </c>
      <c r="K27" s="28">
        <v>25</v>
      </c>
      <c r="L27" s="29" t="s">
        <v>40</v>
      </c>
      <c r="M27" s="192"/>
      <c r="N27" s="193"/>
      <c r="O27" s="232" t="s">
        <v>201</v>
      </c>
      <c r="P27" s="194"/>
      <c r="S27" s="97">
        <f t="shared" si="0"/>
        <v>2</v>
      </c>
      <c r="T27" s="97">
        <f t="shared" si="1"/>
        <v>1</v>
      </c>
      <c r="U27" s="98"/>
      <c r="V27" s="106"/>
      <c r="W27" s="106"/>
      <c r="X27" s="106"/>
      <c r="Y27" s="119"/>
      <c r="AA27" s="9" t="s">
        <v>56</v>
      </c>
      <c r="AB27" s="9" t="s">
        <v>57</v>
      </c>
    </row>
    <row r="28" spans="1:28" ht="18.75" customHeight="1">
      <c r="A28" s="236"/>
      <c r="B28" s="56">
        <v>1</v>
      </c>
      <c r="C28" s="37" t="s">
        <v>37</v>
      </c>
      <c r="D28" s="38" t="s">
        <v>159</v>
      </c>
      <c r="E28" s="36" t="s">
        <v>175</v>
      </c>
      <c r="F28" s="57" t="s">
        <v>38</v>
      </c>
      <c r="G28" s="36">
        <f ca="1" t="shared" si="2"/>
        <v>19</v>
      </c>
      <c r="H28" s="42" t="s">
        <v>37</v>
      </c>
      <c r="I28" s="36">
        <v>3</v>
      </c>
      <c r="J28" s="42" t="s">
        <v>39</v>
      </c>
      <c r="K28" s="36">
        <v>19</v>
      </c>
      <c r="L28" s="37" t="s">
        <v>40</v>
      </c>
      <c r="M28" s="198"/>
      <c r="N28" s="199"/>
      <c r="O28" s="233" t="s">
        <v>199</v>
      </c>
      <c r="P28" s="200"/>
      <c r="S28" s="97">
        <f t="shared" si="0"/>
        <v>1</v>
      </c>
      <c r="T28" s="97">
        <f t="shared" si="1"/>
        <v>1</v>
      </c>
      <c r="U28" s="98"/>
      <c r="V28" s="107"/>
      <c r="W28" s="107"/>
      <c r="X28" s="107"/>
      <c r="Y28" s="119"/>
      <c r="AA28" s="9" t="s">
        <v>61</v>
      </c>
      <c r="AB28" s="9" t="s">
        <v>62</v>
      </c>
    </row>
    <row r="29" spans="1:28" s="8" customFormat="1" ht="18.75" customHeight="1">
      <c r="A29" s="46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88"/>
      <c r="N29" s="88"/>
      <c r="O29" s="88"/>
      <c r="P29" s="88"/>
      <c r="AA29" s="8" t="s">
        <v>63</v>
      </c>
      <c r="AB29" s="8" t="s">
        <v>64</v>
      </c>
    </row>
    <row r="30" spans="1:28" ht="13.5">
      <c r="A30" s="234" t="s">
        <v>202</v>
      </c>
      <c r="B30" s="234"/>
      <c r="C30" s="234"/>
      <c r="D30" s="234"/>
      <c r="E30" s="234"/>
      <c r="S30" s="14"/>
      <c r="T30" s="14"/>
      <c r="AA30" s="9" t="s">
        <v>66</v>
      </c>
      <c r="AB30" s="9" t="s">
        <v>67</v>
      </c>
    </row>
    <row r="31" spans="1:28" ht="13.5">
      <c r="A31" s="59"/>
      <c r="B31" s="60" t="s">
        <v>33</v>
      </c>
      <c r="C31" s="61"/>
      <c r="D31" s="17" t="s">
        <v>1</v>
      </c>
      <c r="E31" s="16" t="s">
        <v>2</v>
      </c>
      <c r="F31" s="183" t="s">
        <v>34</v>
      </c>
      <c r="G31" s="184"/>
      <c r="H31" s="184"/>
      <c r="I31" s="184"/>
      <c r="J31" s="184"/>
      <c r="K31" s="184"/>
      <c r="L31" s="185"/>
      <c r="M31" s="223" t="s">
        <v>191</v>
      </c>
      <c r="N31" s="224"/>
      <c r="O31" s="225" t="s">
        <v>192</v>
      </c>
      <c r="P31" s="208"/>
      <c r="S31" s="97" t="s">
        <v>1</v>
      </c>
      <c r="T31" s="97" t="s">
        <v>2</v>
      </c>
      <c r="U31" s="98"/>
      <c r="V31" s="94"/>
      <c r="W31" s="95" t="s">
        <v>41</v>
      </c>
      <c r="X31" s="96" t="s">
        <v>65</v>
      </c>
      <c r="Y31" s="120"/>
      <c r="AA31" s="9" t="s">
        <v>68</v>
      </c>
      <c r="AB31" s="9" t="s">
        <v>69</v>
      </c>
    </row>
    <row r="32" spans="1:28" ht="18.75" customHeight="1">
      <c r="A32" s="62">
        <v>1</v>
      </c>
      <c r="B32" s="50">
        <v>2</v>
      </c>
      <c r="C32" s="21" t="s">
        <v>37</v>
      </c>
      <c r="D32" s="51" t="s">
        <v>159</v>
      </c>
      <c r="E32" s="52" t="s">
        <v>160</v>
      </c>
      <c r="F32" s="53" t="s">
        <v>38</v>
      </c>
      <c r="G32" s="52">
        <f aca="true" ca="1" t="shared" si="3" ref="G32:G38">YEAR(TODAY())-2003-B32</f>
        <v>17</v>
      </c>
      <c r="H32" s="26" t="s">
        <v>37</v>
      </c>
      <c r="I32" s="52">
        <v>11</v>
      </c>
      <c r="J32" s="26" t="s">
        <v>39</v>
      </c>
      <c r="K32" s="52">
        <v>12</v>
      </c>
      <c r="L32" s="21" t="s">
        <v>40</v>
      </c>
      <c r="M32" s="189" t="s">
        <v>195</v>
      </c>
      <c r="N32" s="190"/>
      <c r="O32" s="231"/>
      <c r="P32" s="191"/>
      <c r="S32" s="97">
        <f aca="true" t="shared" si="4" ref="S32:S41">IF(D32="","",LEN(D32))</f>
        <v>1</v>
      </c>
      <c r="T32" s="97">
        <f aca="true" t="shared" si="5" ref="T32:T41">IF(E32="","",LEN(E32))</f>
        <v>3</v>
      </c>
      <c r="U32" s="98"/>
      <c r="V32" s="108">
        <v>1</v>
      </c>
      <c r="W32" s="109" t="str">
        <f>IF(ISBLANK(B32),"",$N$7)</f>
        <v>中央</v>
      </c>
      <c r="X32" s="110" t="str">
        <f ca="1">IF(ISBLANK(D32),"",D32&amp;OFFSET('氏名５文字関数'!$J$4,S32,T32)&amp;E32&amp;B32&amp;"年")</f>
        <v>△　□□□2年</v>
      </c>
      <c r="Y32" s="118"/>
      <c r="AA32" s="9" t="s">
        <v>70</v>
      </c>
      <c r="AB32" s="9" t="s">
        <v>71</v>
      </c>
    </row>
    <row r="33" spans="1:28" ht="18.75" customHeight="1">
      <c r="A33" s="63">
        <v>2</v>
      </c>
      <c r="B33" s="54">
        <v>3</v>
      </c>
      <c r="C33" s="29" t="s">
        <v>37</v>
      </c>
      <c r="D33" s="30" t="s">
        <v>162</v>
      </c>
      <c r="E33" s="28" t="s">
        <v>163</v>
      </c>
      <c r="F33" s="55" t="s">
        <v>38</v>
      </c>
      <c r="G33" s="28">
        <f ca="1" t="shared" si="3"/>
        <v>16</v>
      </c>
      <c r="H33" s="34" t="s">
        <v>37</v>
      </c>
      <c r="I33" s="28">
        <v>9</v>
      </c>
      <c r="J33" s="34" t="s">
        <v>39</v>
      </c>
      <c r="K33" s="28">
        <v>3</v>
      </c>
      <c r="L33" s="29" t="s">
        <v>40</v>
      </c>
      <c r="M33" s="192" t="s">
        <v>194</v>
      </c>
      <c r="N33" s="193"/>
      <c r="O33" s="232"/>
      <c r="P33" s="194"/>
      <c r="S33" s="97">
        <f t="shared" si="4"/>
        <v>2</v>
      </c>
      <c r="T33" s="97">
        <f t="shared" si="5"/>
        <v>1</v>
      </c>
      <c r="U33" s="98"/>
      <c r="V33" s="108">
        <v>2</v>
      </c>
      <c r="W33" s="109" t="str">
        <f aca="true" t="shared" si="6" ref="W33:W53">IF(ISBLANK(B33),"",$N$7)</f>
        <v>中央</v>
      </c>
      <c r="X33" s="110" t="str">
        <f ca="1">IF(ISBLANK(D33),"",D33&amp;OFFSET('氏名５文字関数'!$J$4,S33,T33)&amp;E33&amp;B33&amp;"年")</f>
        <v>今治　　誠3年</v>
      </c>
      <c r="Y33" s="118"/>
      <c r="AA33" s="9" t="s">
        <v>72</v>
      </c>
      <c r="AB33" s="9" t="s">
        <v>73</v>
      </c>
    </row>
    <row r="34" spans="1:28" ht="18.75" customHeight="1">
      <c r="A34" s="62">
        <v>3</v>
      </c>
      <c r="B34" s="54">
        <v>2</v>
      </c>
      <c r="C34" s="29" t="s">
        <v>37</v>
      </c>
      <c r="D34" s="30" t="s">
        <v>165</v>
      </c>
      <c r="E34" s="28" t="s">
        <v>166</v>
      </c>
      <c r="F34" s="55" t="s">
        <v>38</v>
      </c>
      <c r="G34" s="28">
        <f aca="true" ca="1" t="shared" si="7" ref="G34:G39">YEAR(TODAY())-2002-B34</f>
        <v>18</v>
      </c>
      <c r="H34" s="34" t="s">
        <v>37</v>
      </c>
      <c r="I34" s="28">
        <v>3</v>
      </c>
      <c r="J34" s="34" t="s">
        <v>39</v>
      </c>
      <c r="K34" s="28">
        <v>13</v>
      </c>
      <c r="L34" s="29" t="s">
        <v>40</v>
      </c>
      <c r="M34" s="192" t="s">
        <v>197</v>
      </c>
      <c r="N34" s="193"/>
      <c r="O34" s="232"/>
      <c r="P34" s="194"/>
      <c r="S34" s="97">
        <f t="shared" si="4"/>
        <v>2</v>
      </c>
      <c r="T34" s="97">
        <f t="shared" si="5"/>
        <v>2</v>
      </c>
      <c r="U34" s="98"/>
      <c r="V34" s="108">
        <v>3</v>
      </c>
      <c r="W34" s="109" t="str">
        <f t="shared" si="6"/>
        <v>中央</v>
      </c>
      <c r="X34" s="110" t="str">
        <f ca="1">IF(ISBLANK(D34),"",D34&amp;OFFSET('氏名５文字関数'!$J$4,S34,T34)&amp;E34&amp;B34&amp;"年")</f>
        <v>□□　○○2年</v>
      </c>
      <c r="Y34" s="118"/>
      <c r="AA34" s="9" t="s">
        <v>74</v>
      </c>
      <c r="AB34" s="9" t="s">
        <v>74</v>
      </c>
    </row>
    <row r="35" spans="1:28" ht="18.75" customHeight="1">
      <c r="A35" s="63">
        <v>4</v>
      </c>
      <c r="B35" s="54">
        <v>1</v>
      </c>
      <c r="C35" s="29" t="s">
        <v>37</v>
      </c>
      <c r="D35" s="30" t="s">
        <v>160</v>
      </c>
      <c r="E35" s="28" t="s">
        <v>168</v>
      </c>
      <c r="F35" s="55" t="s">
        <v>38</v>
      </c>
      <c r="G35" s="28">
        <f ca="1" t="shared" si="7"/>
        <v>19</v>
      </c>
      <c r="H35" s="34" t="s">
        <v>37</v>
      </c>
      <c r="I35" s="28">
        <v>1</v>
      </c>
      <c r="J35" s="34" t="s">
        <v>39</v>
      </c>
      <c r="K35" s="28">
        <v>3</v>
      </c>
      <c r="L35" s="29" t="s">
        <v>40</v>
      </c>
      <c r="M35" s="192" t="s">
        <v>198</v>
      </c>
      <c r="N35" s="193"/>
      <c r="O35" s="232" t="s">
        <v>199</v>
      </c>
      <c r="P35" s="194"/>
      <c r="S35" s="97">
        <f t="shared" si="4"/>
        <v>3</v>
      </c>
      <c r="T35" s="97">
        <f t="shared" si="5"/>
        <v>3</v>
      </c>
      <c r="U35" s="98"/>
      <c r="V35" s="108">
        <v>4</v>
      </c>
      <c r="W35" s="109" t="str">
        <f t="shared" si="6"/>
        <v>中央</v>
      </c>
      <c r="X35" s="110" t="str">
        <f ca="1">IF(ISBLANK(D35),"",D35&amp;OFFSET('氏名５文字関数'!$J$4,S35,T35)&amp;E35&amp;B35&amp;"年")</f>
        <v>□□□◆◆◆1年</v>
      </c>
      <c r="Y35" s="118"/>
      <c r="AA35" s="9" t="s">
        <v>75</v>
      </c>
      <c r="AB35" s="9" t="s">
        <v>76</v>
      </c>
    </row>
    <row r="36" spans="1:28" ht="18.75" customHeight="1">
      <c r="A36" s="63">
        <v>5</v>
      </c>
      <c r="B36" s="54">
        <v>2</v>
      </c>
      <c r="C36" s="29" t="s">
        <v>37</v>
      </c>
      <c r="D36" s="30" t="s">
        <v>169</v>
      </c>
      <c r="E36" s="28" t="s">
        <v>170</v>
      </c>
      <c r="F36" s="55" t="s">
        <v>38</v>
      </c>
      <c r="G36" s="28">
        <f ca="1" t="shared" si="3"/>
        <v>17</v>
      </c>
      <c r="H36" s="34" t="s">
        <v>37</v>
      </c>
      <c r="I36" s="28">
        <v>8</v>
      </c>
      <c r="J36" s="34" t="s">
        <v>39</v>
      </c>
      <c r="K36" s="28">
        <v>10</v>
      </c>
      <c r="L36" s="29" t="s">
        <v>40</v>
      </c>
      <c r="M36" s="192" t="s">
        <v>200</v>
      </c>
      <c r="N36" s="193"/>
      <c r="O36" s="232"/>
      <c r="P36" s="194"/>
      <c r="S36" s="97">
        <f t="shared" si="4"/>
        <v>2</v>
      </c>
      <c r="T36" s="97">
        <f t="shared" si="5"/>
        <v>3</v>
      </c>
      <c r="U36" s="98"/>
      <c r="V36" s="108">
        <v>5</v>
      </c>
      <c r="W36" s="109" t="str">
        <f t="shared" si="6"/>
        <v>中央</v>
      </c>
      <c r="X36" s="110" t="str">
        <f ca="1">IF(ISBLANK(D36),"",D36&amp;OFFSET('氏名５文字関数'!$J$4,S36,T36)&amp;E36&amp;B36&amp;"年")</f>
        <v>◎◎▽▽▽2年</v>
      </c>
      <c r="Y36" s="118"/>
      <c r="AA36" s="9" t="s">
        <v>77</v>
      </c>
      <c r="AB36" s="9" t="s">
        <v>78</v>
      </c>
    </row>
    <row r="37" spans="1:31" ht="18.75" customHeight="1">
      <c r="A37" s="63">
        <v>6</v>
      </c>
      <c r="B37" s="54">
        <v>2</v>
      </c>
      <c r="C37" s="29" t="s">
        <v>37</v>
      </c>
      <c r="D37" s="30" t="s">
        <v>171</v>
      </c>
      <c r="E37" s="28" t="s">
        <v>172</v>
      </c>
      <c r="F37" s="55" t="s">
        <v>38</v>
      </c>
      <c r="G37" s="28">
        <f ca="1" t="shared" si="3"/>
        <v>17</v>
      </c>
      <c r="H37" s="34" t="s">
        <v>37</v>
      </c>
      <c r="I37" s="28">
        <v>9</v>
      </c>
      <c r="J37" s="34" t="s">
        <v>39</v>
      </c>
      <c r="K37" s="28">
        <v>19</v>
      </c>
      <c r="L37" s="29" t="s">
        <v>40</v>
      </c>
      <c r="M37" s="192"/>
      <c r="N37" s="193"/>
      <c r="O37" s="232"/>
      <c r="P37" s="194"/>
      <c r="R37" s="103"/>
      <c r="S37" s="97">
        <f t="shared" si="4"/>
        <v>3</v>
      </c>
      <c r="T37" s="97">
        <f t="shared" si="5"/>
        <v>2</v>
      </c>
      <c r="U37" s="104"/>
      <c r="V37" s="108">
        <v>6</v>
      </c>
      <c r="W37" s="109" t="str">
        <f t="shared" si="6"/>
        <v>中央</v>
      </c>
      <c r="X37" s="110" t="str">
        <f ca="1">IF(ISBLANK(D37),"",D37&amp;OFFSET('氏名５文字関数'!$J$4,S37,T37)&amp;E37&amp;B37&amp;"年")</f>
        <v>△△△●●2年</v>
      </c>
      <c r="Y37" s="118"/>
      <c r="Z37" s="103"/>
      <c r="AA37" s="103" t="s">
        <v>79</v>
      </c>
      <c r="AB37" s="103" t="s">
        <v>80</v>
      </c>
      <c r="AC37" s="103"/>
      <c r="AD37" s="103"/>
      <c r="AE37" s="103"/>
    </row>
    <row r="38" spans="1:28" ht="18.75" customHeight="1">
      <c r="A38" s="62">
        <v>7</v>
      </c>
      <c r="B38" s="54">
        <v>1</v>
      </c>
      <c r="C38" s="29" t="s">
        <v>37</v>
      </c>
      <c r="D38" s="30" t="s">
        <v>173</v>
      </c>
      <c r="E38" s="28" t="s">
        <v>174</v>
      </c>
      <c r="F38" s="55" t="s">
        <v>38</v>
      </c>
      <c r="G38" s="28">
        <f ca="1" t="shared" si="3"/>
        <v>18</v>
      </c>
      <c r="H38" s="34" t="s">
        <v>37</v>
      </c>
      <c r="I38" s="28">
        <v>5</v>
      </c>
      <c r="J38" s="34" t="s">
        <v>39</v>
      </c>
      <c r="K38" s="28">
        <v>25</v>
      </c>
      <c r="L38" s="34" t="s">
        <v>40</v>
      </c>
      <c r="M38" s="192"/>
      <c r="N38" s="193"/>
      <c r="O38" s="232" t="s">
        <v>201</v>
      </c>
      <c r="P38" s="194"/>
      <c r="S38" s="97">
        <f t="shared" si="4"/>
        <v>2</v>
      </c>
      <c r="T38" s="97">
        <f t="shared" si="5"/>
        <v>1</v>
      </c>
      <c r="U38" s="98"/>
      <c r="V38" s="108">
        <v>7</v>
      </c>
      <c r="W38" s="109" t="str">
        <f t="shared" si="6"/>
        <v>中央</v>
      </c>
      <c r="X38" s="110" t="str">
        <f ca="1">IF(ISBLANK(D38),"",D38&amp;OFFSET('氏名５文字関数'!$J$4,S38,T38)&amp;E38&amp;B38&amp;"年")</f>
        <v>■■　　◎1年</v>
      </c>
      <c r="Y38" s="118"/>
      <c r="AA38" s="9" t="s">
        <v>81</v>
      </c>
      <c r="AB38" s="9" t="s">
        <v>82</v>
      </c>
    </row>
    <row r="39" spans="1:28" ht="18.75" customHeight="1">
      <c r="A39" s="63">
        <v>8</v>
      </c>
      <c r="B39" s="54">
        <v>1</v>
      </c>
      <c r="C39" s="29" t="s">
        <v>37</v>
      </c>
      <c r="D39" s="30" t="s">
        <v>159</v>
      </c>
      <c r="E39" s="28" t="s">
        <v>175</v>
      </c>
      <c r="F39" s="55" t="s">
        <v>38</v>
      </c>
      <c r="G39" s="28">
        <f ca="1" t="shared" si="7"/>
        <v>19</v>
      </c>
      <c r="H39" s="34" t="s">
        <v>37</v>
      </c>
      <c r="I39" s="28">
        <v>3</v>
      </c>
      <c r="J39" s="34" t="s">
        <v>39</v>
      </c>
      <c r="K39" s="28">
        <v>19</v>
      </c>
      <c r="L39" s="34" t="s">
        <v>40</v>
      </c>
      <c r="M39" s="192"/>
      <c r="N39" s="193"/>
      <c r="O39" s="232" t="s">
        <v>199</v>
      </c>
      <c r="P39" s="194"/>
      <c r="S39" s="97">
        <f t="shared" si="4"/>
        <v>1</v>
      </c>
      <c r="T39" s="97">
        <f t="shared" si="5"/>
        <v>1</v>
      </c>
      <c r="U39" s="98"/>
      <c r="V39" s="108">
        <v>8</v>
      </c>
      <c r="W39" s="109" t="str">
        <f t="shared" si="6"/>
        <v>中央</v>
      </c>
      <c r="X39" s="110" t="str">
        <f ca="1">IF(ISBLANK(D39),"",D39&amp;OFFSET('氏名５文字関数'!$J$4,S39,T39)&amp;E39&amp;B39&amp;"年")</f>
        <v>△　　　□1年</v>
      </c>
      <c r="Y39" s="118"/>
      <c r="AA39" s="9" t="s">
        <v>83</v>
      </c>
      <c r="AB39" s="9" t="s">
        <v>84</v>
      </c>
    </row>
    <row r="40" spans="1:28" ht="18.75" customHeight="1">
      <c r="A40" s="62">
        <v>9</v>
      </c>
      <c r="B40" s="54">
        <v>3</v>
      </c>
      <c r="C40" s="29" t="s">
        <v>37</v>
      </c>
      <c r="D40" s="30" t="s">
        <v>177</v>
      </c>
      <c r="E40" s="28" t="s">
        <v>178</v>
      </c>
      <c r="F40" s="55" t="s">
        <v>38</v>
      </c>
      <c r="G40" s="28">
        <f ca="1">YEAR(TODAY())-2003-B40</f>
        <v>16</v>
      </c>
      <c r="H40" s="34" t="s">
        <v>37</v>
      </c>
      <c r="I40" s="28">
        <v>6</v>
      </c>
      <c r="J40" s="34" t="s">
        <v>39</v>
      </c>
      <c r="K40" s="28">
        <v>9</v>
      </c>
      <c r="L40" s="29" t="s">
        <v>40</v>
      </c>
      <c r="M40" s="192"/>
      <c r="N40" s="193"/>
      <c r="O40" s="232"/>
      <c r="P40" s="194"/>
      <c r="S40" s="97">
        <f t="shared" si="4"/>
        <v>1</v>
      </c>
      <c r="T40" s="97">
        <f t="shared" si="5"/>
        <v>2</v>
      </c>
      <c r="U40" s="98"/>
      <c r="V40" s="108">
        <v>9</v>
      </c>
      <c r="W40" s="109" t="str">
        <f t="shared" si="6"/>
        <v>中央</v>
      </c>
      <c r="X40" s="110" t="str">
        <f ca="1">IF(ISBLANK(D40),"",D40&amp;OFFSET('氏名５文字関数'!$J$4,S40,T40)&amp;E40&amp;B40&amp;"年")</f>
        <v>●　　▲▲3年</v>
      </c>
      <c r="Y40" s="118"/>
      <c r="AA40" s="9" t="s">
        <v>85</v>
      </c>
      <c r="AB40" s="9" t="s">
        <v>86</v>
      </c>
    </row>
    <row r="41" spans="1:28" ht="18.75" customHeight="1">
      <c r="A41" s="27">
        <v>10</v>
      </c>
      <c r="B41" s="64"/>
      <c r="C41" s="65" t="s">
        <v>37</v>
      </c>
      <c r="D41" s="66"/>
      <c r="E41" s="67"/>
      <c r="F41" s="68" t="s">
        <v>38</v>
      </c>
      <c r="G41" s="67"/>
      <c r="H41" s="69" t="s">
        <v>37</v>
      </c>
      <c r="I41" s="67"/>
      <c r="J41" s="69" t="s">
        <v>39</v>
      </c>
      <c r="K41" s="67"/>
      <c r="L41" s="65" t="s">
        <v>40</v>
      </c>
      <c r="M41" s="192"/>
      <c r="N41" s="193"/>
      <c r="O41" s="232"/>
      <c r="P41" s="194"/>
      <c r="S41" s="97">
        <f t="shared" si="4"/>
      </c>
      <c r="T41" s="97">
        <f t="shared" si="5"/>
      </c>
      <c r="U41" s="98"/>
      <c r="V41" s="111">
        <v>10</v>
      </c>
      <c r="W41" s="112">
        <f t="shared" si="6"/>
      </c>
      <c r="X41" s="102">
        <f ca="1">IF(ISBLANK(D41),"",D41&amp;OFFSET('氏名５文字関数'!$J$4,S41,T41)&amp;E41&amp;B41&amp;"年")</f>
      </c>
      <c r="Y41" s="118"/>
      <c r="AA41" s="9" t="s">
        <v>87</v>
      </c>
      <c r="AB41" s="9" t="s">
        <v>88</v>
      </c>
    </row>
    <row r="42" spans="1:28" ht="18.75" customHeight="1">
      <c r="A42" s="27">
        <v>11</v>
      </c>
      <c r="B42" s="64"/>
      <c r="C42" s="65" t="s">
        <v>37</v>
      </c>
      <c r="D42" s="66"/>
      <c r="E42" s="67"/>
      <c r="F42" s="68" t="s">
        <v>38</v>
      </c>
      <c r="G42" s="67"/>
      <c r="H42" s="69" t="s">
        <v>37</v>
      </c>
      <c r="I42" s="67"/>
      <c r="J42" s="69" t="s">
        <v>39</v>
      </c>
      <c r="K42" s="67"/>
      <c r="L42" s="65" t="s">
        <v>40</v>
      </c>
      <c r="M42" s="192"/>
      <c r="N42" s="193"/>
      <c r="O42" s="232"/>
      <c r="P42" s="194"/>
      <c r="S42" s="97">
        <f aca="true" t="shared" si="8" ref="S42:T53">IF(D42="","",LEN(D42))</f>
      </c>
      <c r="T42" s="97">
        <f t="shared" si="8"/>
      </c>
      <c r="U42" s="98"/>
      <c r="V42" s="111">
        <v>11</v>
      </c>
      <c r="W42" s="112">
        <f t="shared" si="6"/>
      </c>
      <c r="X42" s="102">
        <f ca="1">IF(ISBLANK(D42),"",D42&amp;OFFSET('氏名５文字関数'!$J$4,S42,T42)&amp;E42&amp;B42&amp;"年")</f>
      </c>
      <c r="Y42" s="118"/>
      <c r="AA42" s="9" t="s">
        <v>89</v>
      </c>
      <c r="AB42" s="9" t="s">
        <v>90</v>
      </c>
    </row>
    <row r="43" spans="1:28" ht="18.75" customHeight="1">
      <c r="A43" s="27">
        <v>12</v>
      </c>
      <c r="B43" s="64"/>
      <c r="C43" s="65" t="s">
        <v>37</v>
      </c>
      <c r="D43" s="66"/>
      <c r="E43" s="67"/>
      <c r="F43" s="68" t="s">
        <v>38</v>
      </c>
      <c r="G43" s="67"/>
      <c r="H43" s="69" t="s">
        <v>37</v>
      </c>
      <c r="I43" s="67"/>
      <c r="J43" s="69" t="s">
        <v>39</v>
      </c>
      <c r="K43" s="67"/>
      <c r="L43" s="65" t="s">
        <v>40</v>
      </c>
      <c r="M43" s="192"/>
      <c r="N43" s="193"/>
      <c r="O43" s="232"/>
      <c r="P43" s="194"/>
      <c r="S43" s="97">
        <f t="shared" si="8"/>
      </c>
      <c r="T43" s="97">
        <f t="shared" si="8"/>
      </c>
      <c r="U43" s="98"/>
      <c r="V43" s="111">
        <v>12</v>
      </c>
      <c r="W43" s="112">
        <f t="shared" si="6"/>
      </c>
      <c r="X43" s="102">
        <f ca="1">IF(ISBLANK(D43),"",D43&amp;OFFSET('氏名５文字関数'!$J$4,S43,T43)&amp;E43&amp;B43&amp;"年")</f>
      </c>
      <c r="Y43" s="118"/>
      <c r="AA43" s="9" t="s">
        <v>92</v>
      </c>
      <c r="AB43" s="9" t="s">
        <v>93</v>
      </c>
    </row>
    <row r="44" spans="1:28" ht="18.75" customHeight="1">
      <c r="A44" s="27">
        <v>13</v>
      </c>
      <c r="B44" s="64"/>
      <c r="C44" s="65" t="s">
        <v>37</v>
      </c>
      <c r="D44" s="66"/>
      <c r="E44" s="67"/>
      <c r="F44" s="68" t="s">
        <v>38</v>
      </c>
      <c r="G44" s="67"/>
      <c r="H44" s="69" t="s">
        <v>37</v>
      </c>
      <c r="I44" s="67"/>
      <c r="J44" s="69" t="s">
        <v>39</v>
      </c>
      <c r="K44" s="67"/>
      <c r="L44" s="65" t="s">
        <v>40</v>
      </c>
      <c r="M44" s="192"/>
      <c r="N44" s="193"/>
      <c r="O44" s="232"/>
      <c r="P44" s="194"/>
      <c r="S44" s="97">
        <f t="shared" si="8"/>
      </c>
      <c r="T44" s="97">
        <f t="shared" si="8"/>
      </c>
      <c r="U44" s="98"/>
      <c r="V44" s="111">
        <v>13</v>
      </c>
      <c r="W44" s="112">
        <f t="shared" si="6"/>
      </c>
      <c r="X44" s="102">
        <f ca="1">IF(ISBLANK(D44),"",D44&amp;OFFSET('氏名５文字関数'!$J$4,S44,T44)&amp;E44&amp;B44&amp;"年")</f>
      </c>
      <c r="Y44" s="118"/>
      <c r="AA44" s="9" t="s">
        <v>94</v>
      </c>
      <c r="AB44" s="9" t="s">
        <v>94</v>
      </c>
    </row>
    <row r="45" spans="1:28" ht="18.75" customHeight="1">
      <c r="A45" s="27">
        <v>14</v>
      </c>
      <c r="B45" s="64"/>
      <c r="C45" s="65" t="s">
        <v>37</v>
      </c>
      <c r="D45" s="66"/>
      <c r="E45" s="67"/>
      <c r="F45" s="68" t="s">
        <v>38</v>
      </c>
      <c r="G45" s="67"/>
      <c r="H45" s="69" t="s">
        <v>37</v>
      </c>
      <c r="I45" s="67"/>
      <c r="J45" s="69" t="s">
        <v>39</v>
      </c>
      <c r="K45" s="67"/>
      <c r="L45" s="65" t="s">
        <v>40</v>
      </c>
      <c r="M45" s="192"/>
      <c r="N45" s="193"/>
      <c r="O45" s="232"/>
      <c r="P45" s="194"/>
      <c r="S45" s="97">
        <f>IF(D45="","",LEN(D45))</f>
      </c>
      <c r="T45" s="97">
        <f>IF(E45="","",LEN(E45))</f>
      </c>
      <c r="U45" s="98"/>
      <c r="V45" s="111">
        <v>14</v>
      </c>
      <c r="W45" s="112">
        <f t="shared" si="6"/>
      </c>
      <c r="X45" s="102">
        <f ca="1">IF(ISBLANK(D45),"",D45&amp;OFFSET('氏名５文字関数'!$J$4,S45,T45)&amp;E45&amp;B45&amp;"年")</f>
      </c>
      <c r="Y45" s="118"/>
      <c r="AA45" s="9" t="s">
        <v>95</v>
      </c>
      <c r="AB45" s="9" t="s">
        <v>96</v>
      </c>
    </row>
    <row r="46" spans="1:28" ht="18.75" customHeight="1">
      <c r="A46" s="35">
        <v>15</v>
      </c>
      <c r="B46" s="56"/>
      <c r="C46" s="37" t="s">
        <v>37</v>
      </c>
      <c r="D46" s="38"/>
      <c r="E46" s="36"/>
      <c r="F46" s="57" t="s">
        <v>38</v>
      </c>
      <c r="G46" s="36"/>
      <c r="H46" s="42" t="s">
        <v>37</v>
      </c>
      <c r="I46" s="36"/>
      <c r="J46" s="42" t="s">
        <v>39</v>
      </c>
      <c r="K46" s="36"/>
      <c r="L46" s="37" t="s">
        <v>40</v>
      </c>
      <c r="M46" s="198"/>
      <c r="N46" s="199"/>
      <c r="O46" s="233"/>
      <c r="P46" s="200"/>
      <c r="S46" s="97">
        <f t="shared" si="8"/>
      </c>
      <c r="T46" s="97">
        <f t="shared" si="8"/>
      </c>
      <c r="U46" s="98"/>
      <c r="V46" s="113">
        <v>15</v>
      </c>
      <c r="W46" s="114">
        <f t="shared" si="6"/>
      </c>
      <c r="X46" s="115">
        <f ca="1">IF(ISBLANK(D46),"",D46&amp;OFFSET('氏名５文字関数'!$J$4,S46,T46)&amp;E46&amp;B46&amp;"年")</f>
      </c>
      <c r="Y46" s="118"/>
      <c r="AA46" s="9" t="s">
        <v>97</v>
      </c>
      <c r="AB46" s="9" t="s">
        <v>98</v>
      </c>
    </row>
    <row r="47" spans="1:28" ht="18.75" customHeight="1">
      <c r="A47" s="237" t="s">
        <v>203</v>
      </c>
      <c r="B47" s="50">
        <v>2</v>
      </c>
      <c r="C47" s="21" t="s">
        <v>37</v>
      </c>
      <c r="D47" s="51" t="s">
        <v>179</v>
      </c>
      <c r="E47" s="70" t="s">
        <v>180</v>
      </c>
      <c r="F47" s="71" t="s">
        <v>38</v>
      </c>
      <c r="G47" s="52">
        <f ca="1">YEAR(TODAY())-2003-B47</f>
        <v>17</v>
      </c>
      <c r="H47" s="26" t="s">
        <v>37</v>
      </c>
      <c r="I47" s="52">
        <v>11</v>
      </c>
      <c r="J47" s="26" t="s">
        <v>39</v>
      </c>
      <c r="K47" s="52">
        <v>19</v>
      </c>
      <c r="L47" s="21" t="s">
        <v>40</v>
      </c>
      <c r="M47" s="189" t="s">
        <v>196</v>
      </c>
      <c r="N47" s="190"/>
      <c r="O47" s="231"/>
      <c r="P47" s="191"/>
      <c r="S47" s="97">
        <f t="shared" si="8"/>
        <v>3</v>
      </c>
      <c r="T47" s="97">
        <f t="shared" si="8"/>
        <v>1</v>
      </c>
      <c r="U47" s="98"/>
      <c r="V47" s="94"/>
      <c r="W47" s="116" t="str">
        <f t="shared" si="6"/>
        <v>中央</v>
      </c>
      <c r="X47" s="117" t="str">
        <f ca="1">IF(ISBLANK(D47),"",D47&amp;OFFSET('氏名５文字関数'!$J$4,S47,T47)&amp;E47&amp;B47&amp;"年")</f>
        <v>▼▼▼　○2年</v>
      </c>
      <c r="Y47" s="118"/>
      <c r="AA47" s="9" t="s">
        <v>99</v>
      </c>
      <c r="AB47" s="9" t="s">
        <v>99</v>
      </c>
    </row>
    <row r="48" spans="1:28" ht="18.75" customHeight="1">
      <c r="A48" s="238"/>
      <c r="B48" s="72">
        <v>3</v>
      </c>
      <c r="C48" s="73" t="s">
        <v>37</v>
      </c>
      <c r="D48" s="22" t="s">
        <v>153</v>
      </c>
      <c r="E48" s="74" t="s">
        <v>182</v>
      </c>
      <c r="F48" s="24" t="s">
        <v>38</v>
      </c>
      <c r="G48" s="75">
        <f ca="1">YEAR(TODAY())-2003-B48</f>
        <v>16</v>
      </c>
      <c r="H48" s="76" t="s">
        <v>37</v>
      </c>
      <c r="I48" s="20">
        <v>4</v>
      </c>
      <c r="J48" s="76" t="s">
        <v>39</v>
      </c>
      <c r="K48" s="20">
        <v>4</v>
      </c>
      <c r="L48" s="73" t="s">
        <v>40</v>
      </c>
      <c r="M48" s="192" t="s">
        <v>193</v>
      </c>
      <c r="N48" s="193"/>
      <c r="O48" s="232"/>
      <c r="P48" s="194"/>
      <c r="S48" s="97">
        <f t="shared" si="8"/>
        <v>2</v>
      </c>
      <c r="T48" s="97">
        <f t="shared" si="8"/>
        <v>3</v>
      </c>
      <c r="U48" s="98"/>
      <c r="V48" s="108"/>
      <c r="W48" s="109" t="str">
        <f t="shared" si="6"/>
        <v>中央</v>
      </c>
      <c r="X48" s="110" t="str">
        <f ca="1">IF(ISBLANK(D48),"",D48&amp;OFFSET('氏名５文字関数'!$J$4,S48,T48)&amp;E48&amp;B48&amp;"年")</f>
        <v>松山小太郎3年</v>
      </c>
      <c r="Y48" s="118"/>
      <c r="AA48" s="9" t="s">
        <v>121</v>
      </c>
      <c r="AB48" s="9" t="s">
        <v>121</v>
      </c>
    </row>
    <row r="49" spans="1:28" ht="18.75" customHeight="1">
      <c r="A49" s="238"/>
      <c r="B49" s="54"/>
      <c r="C49" s="29" t="s">
        <v>37</v>
      </c>
      <c r="D49" s="30"/>
      <c r="E49" s="77"/>
      <c r="F49" s="32" t="s">
        <v>38</v>
      </c>
      <c r="G49" s="28"/>
      <c r="H49" s="34" t="s">
        <v>37</v>
      </c>
      <c r="I49" s="28"/>
      <c r="J49" s="34" t="s">
        <v>39</v>
      </c>
      <c r="K49" s="28"/>
      <c r="L49" s="29" t="s">
        <v>40</v>
      </c>
      <c r="M49" s="192"/>
      <c r="N49" s="193"/>
      <c r="O49" s="232"/>
      <c r="P49" s="194"/>
      <c r="S49" s="97">
        <f t="shared" si="8"/>
      </c>
      <c r="T49" s="97">
        <f t="shared" si="8"/>
      </c>
      <c r="U49" s="98"/>
      <c r="V49" s="108"/>
      <c r="W49" s="109">
        <f t="shared" si="6"/>
      </c>
      <c r="X49" s="110">
        <f ca="1">IF(ISBLANK(D49),"",D49&amp;OFFSET('氏名５文字関数'!$J$4,S49,T49)&amp;E49&amp;B49&amp;"年")</f>
      </c>
      <c r="Y49" s="118"/>
      <c r="AA49" s="9" t="s">
        <v>100</v>
      </c>
      <c r="AB49" s="9" t="s">
        <v>101</v>
      </c>
    </row>
    <row r="50" spans="1:28" ht="18.75" customHeight="1">
      <c r="A50" s="238"/>
      <c r="B50" s="54"/>
      <c r="C50" s="29" t="s">
        <v>37</v>
      </c>
      <c r="D50" s="30"/>
      <c r="E50" s="77"/>
      <c r="F50" s="32" t="s">
        <v>38</v>
      </c>
      <c r="G50" s="28"/>
      <c r="H50" s="34" t="s">
        <v>37</v>
      </c>
      <c r="I50" s="28"/>
      <c r="J50" s="34" t="s">
        <v>39</v>
      </c>
      <c r="K50" s="28"/>
      <c r="L50" s="29" t="s">
        <v>40</v>
      </c>
      <c r="M50" s="192"/>
      <c r="N50" s="193"/>
      <c r="O50" s="232"/>
      <c r="P50" s="194"/>
      <c r="S50" s="97">
        <f t="shared" si="8"/>
      </c>
      <c r="T50" s="97">
        <f t="shared" si="8"/>
      </c>
      <c r="U50" s="98"/>
      <c r="V50" s="108"/>
      <c r="W50" s="109">
        <f t="shared" si="6"/>
      </c>
      <c r="X50" s="110">
        <f ca="1">IF(ISBLANK(D50),"",D50&amp;OFFSET('氏名５文字関数'!$J$4,S50,T50)&amp;E50&amp;B50&amp;"年")</f>
      </c>
      <c r="Y50" s="118"/>
      <c r="AA50" s="9" t="s">
        <v>102</v>
      </c>
      <c r="AB50" s="9" t="s">
        <v>102</v>
      </c>
    </row>
    <row r="51" spans="1:28" ht="18.75" customHeight="1">
      <c r="A51" s="238"/>
      <c r="B51" s="54"/>
      <c r="C51" s="29" t="s">
        <v>37</v>
      </c>
      <c r="D51" s="30"/>
      <c r="E51" s="77"/>
      <c r="F51" s="32" t="s">
        <v>38</v>
      </c>
      <c r="G51" s="28"/>
      <c r="H51" s="34" t="s">
        <v>37</v>
      </c>
      <c r="I51" s="28"/>
      <c r="J51" s="34" t="s">
        <v>39</v>
      </c>
      <c r="K51" s="28"/>
      <c r="L51" s="29" t="s">
        <v>40</v>
      </c>
      <c r="M51" s="192"/>
      <c r="N51" s="193"/>
      <c r="O51" s="232"/>
      <c r="P51" s="194"/>
      <c r="S51" s="97">
        <f t="shared" si="8"/>
      </c>
      <c r="T51" s="97">
        <f t="shared" si="8"/>
      </c>
      <c r="U51" s="98"/>
      <c r="V51" s="108"/>
      <c r="W51" s="109">
        <f t="shared" si="6"/>
      </c>
      <c r="X51" s="110">
        <f ca="1">IF(ISBLANK(D51),"",D51&amp;OFFSET('氏名５文字関数'!$J$4,S51,T51)&amp;E51&amp;B51&amp;"年")</f>
      </c>
      <c r="Y51" s="118"/>
      <c r="AA51" s="9" t="s">
        <v>103</v>
      </c>
      <c r="AB51" s="9" t="s">
        <v>104</v>
      </c>
    </row>
    <row r="52" spans="1:28" ht="18.75" customHeight="1">
      <c r="A52" s="238"/>
      <c r="B52" s="54"/>
      <c r="C52" s="29" t="s">
        <v>37</v>
      </c>
      <c r="D52" s="30"/>
      <c r="E52" s="77"/>
      <c r="F52" s="32" t="s">
        <v>38</v>
      </c>
      <c r="G52" s="28"/>
      <c r="H52" s="34" t="s">
        <v>37</v>
      </c>
      <c r="I52" s="28"/>
      <c r="J52" s="34" t="s">
        <v>39</v>
      </c>
      <c r="K52" s="28"/>
      <c r="L52" s="29" t="s">
        <v>40</v>
      </c>
      <c r="M52" s="192"/>
      <c r="N52" s="193"/>
      <c r="O52" s="232"/>
      <c r="P52" s="194"/>
      <c r="S52" s="97">
        <f t="shared" si="8"/>
      </c>
      <c r="T52" s="97">
        <f t="shared" si="8"/>
      </c>
      <c r="U52" s="98"/>
      <c r="V52" s="108"/>
      <c r="W52" s="109">
        <f t="shared" si="6"/>
      </c>
      <c r="X52" s="110">
        <f ca="1">IF(ISBLANK(D52),"",D52&amp;OFFSET('氏名５文字関数'!$J$4,S52,T52)&amp;E52&amp;B52&amp;"年")</f>
      </c>
      <c r="Y52" s="118"/>
      <c r="AA52" s="9" t="s">
        <v>105</v>
      </c>
      <c r="AB52" s="9" t="s">
        <v>106</v>
      </c>
    </row>
    <row r="53" spans="1:28" ht="18.75" customHeight="1">
      <c r="A53" s="239"/>
      <c r="B53" s="56"/>
      <c r="C53" s="37" t="s">
        <v>37</v>
      </c>
      <c r="D53" s="38"/>
      <c r="E53" s="78"/>
      <c r="F53" s="40" t="s">
        <v>38</v>
      </c>
      <c r="G53" s="36"/>
      <c r="H53" s="42" t="s">
        <v>37</v>
      </c>
      <c r="I53" s="36"/>
      <c r="J53" s="42" t="s">
        <v>39</v>
      </c>
      <c r="K53" s="36"/>
      <c r="L53" s="37" t="s">
        <v>40</v>
      </c>
      <c r="M53" s="198"/>
      <c r="N53" s="199"/>
      <c r="O53" s="233"/>
      <c r="P53" s="200"/>
      <c r="S53" s="97">
        <f t="shared" si="8"/>
      </c>
      <c r="T53" s="97">
        <f t="shared" si="8"/>
      </c>
      <c r="U53" s="98"/>
      <c r="V53" s="113"/>
      <c r="W53" s="114">
        <f t="shared" si="6"/>
      </c>
      <c r="X53" s="115">
        <f ca="1">IF(ISBLANK(D53),"",D53&amp;OFFSET('氏名５文字関数'!$J$4,S53,T53)&amp;E53&amp;B53&amp;"年")</f>
      </c>
      <c r="Y53" s="118"/>
      <c r="AA53" s="9" t="s">
        <v>107</v>
      </c>
      <c r="AB53" s="9" t="s">
        <v>107</v>
      </c>
    </row>
    <row r="54" spans="27:28" ht="4.5" customHeight="1">
      <c r="AA54" s="9" t="s">
        <v>108</v>
      </c>
      <c r="AB54" s="9" t="s">
        <v>109</v>
      </c>
    </row>
    <row r="55" spans="27:28" ht="13.5">
      <c r="AA55" s="9" t="s">
        <v>110</v>
      </c>
      <c r="AB55" s="9" t="s">
        <v>111</v>
      </c>
    </row>
    <row r="56" spans="27:28" ht="13.5">
      <c r="AA56" s="9" t="s">
        <v>112</v>
      </c>
      <c r="AB56" s="9" t="s">
        <v>112</v>
      </c>
    </row>
    <row r="57" spans="27:28" ht="13.5">
      <c r="AA57" s="9" t="s">
        <v>38</v>
      </c>
      <c r="AB57" s="9" t="s">
        <v>113</v>
      </c>
    </row>
    <row r="58" spans="27:28" ht="13.5">
      <c r="AA58" s="9" t="s">
        <v>114</v>
      </c>
      <c r="AB58" s="9" t="s">
        <v>115</v>
      </c>
    </row>
    <row r="59" spans="27:28" ht="13.5">
      <c r="AA59" s="9" t="s">
        <v>116</v>
      </c>
      <c r="AB59" s="9" t="s">
        <v>116</v>
      </c>
    </row>
    <row r="60" spans="27:28" ht="13.5">
      <c r="AA60" s="9" t="s">
        <v>117</v>
      </c>
      <c r="AB60" s="9" t="s">
        <v>118</v>
      </c>
    </row>
    <row r="61" spans="27:28" ht="13.5">
      <c r="AA61" s="9" t="s">
        <v>119</v>
      </c>
      <c r="AB61" s="9" t="s">
        <v>119</v>
      </c>
    </row>
    <row r="62" spans="27:28" ht="13.5">
      <c r="AA62" s="9" t="s">
        <v>120</v>
      </c>
      <c r="AB62" s="9" t="s">
        <v>120</v>
      </c>
    </row>
    <row r="63" spans="27:28" ht="13.5">
      <c r="AA63" s="9" t="s">
        <v>123</v>
      </c>
      <c r="AB63" s="9" t="s">
        <v>124</v>
      </c>
    </row>
    <row r="64" spans="27:28" ht="13.5">
      <c r="AA64" s="9" t="s">
        <v>125</v>
      </c>
      <c r="AB64" s="9" t="s">
        <v>126</v>
      </c>
    </row>
    <row r="65" spans="27:28" ht="13.5">
      <c r="AA65" s="9" t="s">
        <v>127</v>
      </c>
      <c r="AB65" s="9" t="s">
        <v>128</v>
      </c>
    </row>
    <row r="66" spans="27:28" ht="13.5">
      <c r="AA66" s="9" t="s">
        <v>129</v>
      </c>
      <c r="AB66" s="9" t="s">
        <v>129</v>
      </c>
    </row>
    <row r="67" spans="27:28" ht="13.5">
      <c r="AA67" s="9" t="s">
        <v>131</v>
      </c>
      <c r="AB67" s="9" t="s">
        <v>131</v>
      </c>
    </row>
    <row r="68" spans="27:28" ht="13.5">
      <c r="AA68" s="9" t="s">
        <v>130</v>
      </c>
      <c r="AB68" s="9" t="s">
        <v>130</v>
      </c>
    </row>
    <row r="69" spans="27:28" ht="13.5">
      <c r="AA69" s="9" t="s">
        <v>133</v>
      </c>
      <c r="AB69" s="9" t="s">
        <v>133</v>
      </c>
    </row>
    <row r="70" spans="27:28" ht="13.5">
      <c r="AA70" s="9" t="s">
        <v>134</v>
      </c>
      <c r="AB70" s="9" t="s">
        <v>135</v>
      </c>
    </row>
    <row r="71" spans="27:28" ht="13.5">
      <c r="AA71" s="9" t="s">
        <v>136</v>
      </c>
      <c r="AB71" s="9" t="s">
        <v>137</v>
      </c>
    </row>
    <row r="72" spans="27:28" ht="13.5">
      <c r="AA72" s="9" t="s">
        <v>138</v>
      </c>
      <c r="AB72" s="9" t="s">
        <v>139</v>
      </c>
    </row>
    <row r="73" spans="27:28" ht="13.5">
      <c r="AA73" s="9" t="s">
        <v>140</v>
      </c>
      <c r="AB73" s="9" t="s">
        <v>140</v>
      </c>
    </row>
    <row r="74" spans="27:28" ht="13.5">
      <c r="AA74" s="9" t="s">
        <v>141</v>
      </c>
      <c r="AB74" s="9" t="s">
        <v>141</v>
      </c>
    </row>
    <row r="75" spans="27:28" ht="13.5">
      <c r="AA75" s="9" t="s">
        <v>142</v>
      </c>
      <c r="AB75" s="9" t="s">
        <v>143</v>
      </c>
    </row>
    <row r="76" spans="27:28" ht="13.5">
      <c r="AA76" s="9" t="s">
        <v>144</v>
      </c>
      <c r="AB76" s="9" t="s">
        <v>144</v>
      </c>
    </row>
    <row r="77" spans="27:28" ht="13.5">
      <c r="AA77" s="9" t="s">
        <v>145</v>
      </c>
      <c r="AB77" s="9" t="s">
        <v>146</v>
      </c>
    </row>
    <row r="78" spans="27:28" ht="13.5">
      <c r="AA78" s="9" t="s">
        <v>147</v>
      </c>
      <c r="AB78" s="9" t="s">
        <v>148</v>
      </c>
    </row>
    <row r="79" spans="27:28" ht="13.5">
      <c r="AA79" s="9" t="s">
        <v>149</v>
      </c>
      <c r="AB79" s="9" t="s">
        <v>150</v>
      </c>
    </row>
  </sheetData>
  <sheetProtection formatCells="0" formatColumns="0" formatRows="0"/>
  <mergeCells count="85">
    <mergeCell ref="A23:A24"/>
    <mergeCell ref="A25:A26"/>
    <mergeCell ref="A27:A28"/>
    <mergeCell ref="A47:A53"/>
    <mergeCell ref="M51:N51"/>
    <mergeCell ref="M42:N42"/>
    <mergeCell ref="M33:N33"/>
    <mergeCell ref="M23:N23"/>
    <mergeCell ref="O51:P51"/>
    <mergeCell ref="M52:N52"/>
    <mergeCell ref="O52:P52"/>
    <mergeCell ref="M53:N53"/>
    <mergeCell ref="O53:P53"/>
    <mergeCell ref="M48:N48"/>
    <mergeCell ref="O48:P48"/>
    <mergeCell ref="M49:N49"/>
    <mergeCell ref="O49:P49"/>
    <mergeCell ref="M50:N50"/>
    <mergeCell ref="O50:P50"/>
    <mergeCell ref="M45:N45"/>
    <mergeCell ref="O45:P45"/>
    <mergeCell ref="M46:N46"/>
    <mergeCell ref="O46:P46"/>
    <mergeCell ref="M47:N47"/>
    <mergeCell ref="O47:P47"/>
    <mergeCell ref="O42:P42"/>
    <mergeCell ref="M43:N43"/>
    <mergeCell ref="O43:P43"/>
    <mergeCell ref="M44:N44"/>
    <mergeCell ref="O44:P44"/>
    <mergeCell ref="M39:N39"/>
    <mergeCell ref="O39:P39"/>
    <mergeCell ref="M40:N40"/>
    <mergeCell ref="O40:P40"/>
    <mergeCell ref="M41:N41"/>
    <mergeCell ref="O41:P41"/>
    <mergeCell ref="M36:N36"/>
    <mergeCell ref="O36:P36"/>
    <mergeCell ref="M37:N37"/>
    <mergeCell ref="O37:P37"/>
    <mergeCell ref="M38:N38"/>
    <mergeCell ref="O38:P38"/>
    <mergeCell ref="O33:P33"/>
    <mergeCell ref="M34:N34"/>
    <mergeCell ref="O34:P34"/>
    <mergeCell ref="M35:N35"/>
    <mergeCell ref="O35:P35"/>
    <mergeCell ref="A30:E30"/>
    <mergeCell ref="F31:L31"/>
    <mergeCell ref="M31:N31"/>
    <mergeCell ref="O31:P31"/>
    <mergeCell ref="M32:N32"/>
    <mergeCell ref="O32:P32"/>
    <mergeCell ref="M26:N26"/>
    <mergeCell ref="O26:P26"/>
    <mergeCell ref="M27:N27"/>
    <mergeCell ref="O27:P27"/>
    <mergeCell ref="M28:N28"/>
    <mergeCell ref="O28:P28"/>
    <mergeCell ref="O23:P23"/>
    <mergeCell ref="M24:N24"/>
    <mergeCell ref="O24:P24"/>
    <mergeCell ref="M25:N25"/>
    <mergeCell ref="O25:P25"/>
    <mergeCell ref="M20:N20"/>
    <mergeCell ref="O20:P20"/>
    <mergeCell ref="M21:N21"/>
    <mergeCell ref="O21:P21"/>
    <mergeCell ref="M22:N22"/>
    <mergeCell ref="O22:P22"/>
    <mergeCell ref="A17:D17"/>
    <mergeCell ref="F18:L18"/>
    <mergeCell ref="M18:N18"/>
    <mergeCell ref="O18:P18"/>
    <mergeCell ref="M19:N19"/>
    <mergeCell ref="O19:P19"/>
    <mergeCell ref="A19:A20"/>
    <mergeCell ref="A21:A22"/>
    <mergeCell ref="A1:O1"/>
    <mergeCell ref="A3:C3"/>
    <mergeCell ref="D3:G3"/>
    <mergeCell ref="K3:L3"/>
    <mergeCell ref="A5:B5"/>
    <mergeCell ref="B6:C6"/>
    <mergeCell ref="F6:L6"/>
  </mergeCells>
  <dataValidations count="2">
    <dataValidation type="list" allowBlank="1" showInputMessage="1" showErrorMessage="1" sqref="D3:G3">
      <formula1>$AB$7:$AB$80</formula1>
    </dataValidation>
    <dataValidation type="list" allowBlank="1" showInputMessage="1" showErrorMessage="1" sqref="N7">
      <formula1>$AA$7:$AA$80</formula1>
    </dataValidation>
  </dataValidations>
  <printOptions horizontalCentered="1" verticalCentered="1"/>
  <pageMargins left="0.39" right="0.2" top="0.39" bottom="0.39" header="0" footer="0.51"/>
  <pageSetup horizontalDpi="600" verticalDpi="600" orientation="portrait" paperSize="9" scale="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204</v>
      </c>
    </row>
    <row r="3" spans="1:10" ht="14.25">
      <c r="A3" s="2" t="s">
        <v>205</v>
      </c>
      <c r="B3" s="3" t="s">
        <v>1</v>
      </c>
      <c r="C3" s="3" t="s">
        <v>2</v>
      </c>
      <c r="D3" s="4" t="s">
        <v>206</v>
      </c>
      <c r="E3" s="4" t="s">
        <v>207</v>
      </c>
      <c r="F3" s="3"/>
      <c r="J3" t="s">
        <v>208</v>
      </c>
    </row>
    <row r="4" spans="1:14" ht="14.25">
      <c r="A4" s="2">
        <v>1</v>
      </c>
      <c r="B4" s="3" t="s">
        <v>209</v>
      </c>
      <c r="C4" s="3" t="s">
        <v>210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211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212</v>
      </c>
      <c r="C5" s="3" t="s">
        <v>213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7" t="s">
        <v>214</v>
      </c>
      <c r="L5" s="7" t="s">
        <v>215</v>
      </c>
      <c r="M5" s="7" t="s">
        <v>216</v>
      </c>
      <c r="N5" s="7"/>
    </row>
    <row r="6" spans="1:14" ht="14.25">
      <c r="A6" s="2">
        <v>3</v>
      </c>
      <c r="B6" s="3" t="s">
        <v>217</v>
      </c>
      <c r="C6" s="3" t="s">
        <v>218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7" t="s">
        <v>215</v>
      </c>
      <c r="L6" s="7" t="s">
        <v>216</v>
      </c>
      <c r="M6" s="7"/>
      <c r="N6" s="7"/>
    </row>
    <row r="7" spans="1:14" ht="14.25">
      <c r="A7" s="2">
        <v>4</v>
      </c>
      <c r="B7" s="3" t="s">
        <v>219</v>
      </c>
      <c r="C7" s="3" t="s">
        <v>220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7" t="s">
        <v>216</v>
      </c>
      <c r="L7" s="7"/>
      <c r="M7" s="7"/>
      <c r="N7" s="7"/>
    </row>
    <row r="8" spans="1:14" ht="14.25">
      <c r="A8" s="2">
        <v>5</v>
      </c>
      <c r="B8" s="3" t="s">
        <v>221</v>
      </c>
      <c r="C8" s="3" t="s">
        <v>154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7"/>
      <c r="L8" s="7"/>
      <c r="M8" s="7"/>
      <c r="N8" s="7"/>
    </row>
    <row r="9" spans="1:6" ht="13.5">
      <c r="A9" s="2">
        <v>6</v>
      </c>
      <c r="B9" s="3" t="s">
        <v>222</v>
      </c>
      <c r="C9" s="3" t="s">
        <v>223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224</v>
      </c>
      <c r="C10" s="3" t="s">
        <v>225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226</v>
      </c>
      <c r="C11" s="3" t="s">
        <v>227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228</v>
      </c>
      <c r="C12" s="3" t="s">
        <v>229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230</v>
      </c>
      <c r="C13" s="3" t="s">
        <v>231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232</v>
      </c>
      <c r="C14" s="3" t="s">
        <v>233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234</v>
      </c>
      <c r="C15" s="3" t="s">
        <v>235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236</v>
      </c>
      <c r="C16" s="3" t="s">
        <v>237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238</v>
      </c>
      <c r="C17" s="3" t="s">
        <v>239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240</v>
      </c>
      <c r="C18" s="3" t="s">
        <v>241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242</v>
      </c>
      <c r="C19" s="3" t="s">
        <v>243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244</v>
      </c>
      <c r="C20" s="3" t="s">
        <v>245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6"/>
      <c r="C21" s="6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6"/>
      <c r="C22" s="6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6"/>
      <c r="C23" s="6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6"/>
      <c r="C24" s="6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6"/>
      <c r="C25" s="6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6"/>
      <c r="C26" s="6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ntgk-n047u</cp:lastModifiedBy>
  <cp:lastPrinted>2020-06-30T11:33:47Z</cp:lastPrinted>
  <dcterms:created xsi:type="dcterms:W3CDTF">2006-03-29T23:58:44Z</dcterms:created>
  <dcterms:modified xsi:type="dcterms:W3CDTF">2022-07-02T02:38:25Z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